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2"/>
  </bookViews>
  <sheets>
    <sheet name="1" sheetId="1" r:id="rId1"/>
    <sheet name="2" sheetId="2" r:id="rId2"/>
    <sheet name="3" sheetId="3" r:id="rId3"/>
    <sheet name="zał 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/>
  <calcPr fullCalcOnLoad="1"/>
</workbook>
</file>

<file path=xl/sharedStrings.xml><?xml version="1.0" encoding="utf-8"?>
<sst xmlns="http://schemas.openxmlformats.org/spreadsheetml/2006/main" count="568" uniqueCount="353">
  <si>
    <t>Przychody i rozchody budżetu Gminy Solec Zdrój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</si>
  <si>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</si>
  <si>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</si>
  <si>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</si>
  <si>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</si>
  <si>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</si>
  <si>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</si>
  <si>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</si>
  <si>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</si>
  <si>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</si>
  <si>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</si>
  <si>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</si>
  <si>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</si>
  <si>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</si>
  <si>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</si>
  <si>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</si>
  <si>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</si>
  <si>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</si>
  <si>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</si>
  <si>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</si>
  <si>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</si>
  <si>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</si>
  <si>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</si>
  <si>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</si>
  <si>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</si>
  <si>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</si>
  <si>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</si>
  <si>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</si>
  <si>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</si>
  <si>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</si>
  <si>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</si>
  <si>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</si>
  <si>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</si>
  <si>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</si>
  <si>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</si>
  <si>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</si>
  <si>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</si>
  <si>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</si>
  <si>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</si>
  <si>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</si>
  <si>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</si>
  <si>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</si>
  <si>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</si>
  <si>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</si>
  <si>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</si>
  <si>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</si>
  <si>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</si>
  <si>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</si>
  <si>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</si>
  <si>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</si>
  <si>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</si>
  <si>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</si>
  <si>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</si>
  <si>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</si>
  <si>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</si>
  <si>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</si>
  <si>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</si>
  <si>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</si>
  <si>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</si>
  <si>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</si>
  <si>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</si>
  <si>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</si>
  <si>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</si>
  <si>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Załącznik Nr 5</t>
  </si>
  <si>
    <t>do uchwały Nr IV/30/2007</t>
  </si>
  <si>
    <t>Rady Gminy Solec Zdrój</t>
  </si>
  <si>
    <t>z dnia 26 marca 2007 roku</t>
  </si>
  <si>
    <t>Dział</t>
  </si>
  <si>
    <t>Rozdz.</t>
  </si>
  <si>
    <t>Nazwa zadania inwestycyjnego
i okres realizacji
(w latach)</t>
  </si>
  <si>
    <t>Łączne nakłady finansowe</t>
  </si>
  <si>
    <t>wydatki poniesione do 31.12.2006 r.</t>
  </si>
  <si>
    <t>Planowane wydatki</t>
  </si>
  <si>
    <t>Jednostka org. realizująca zadanie lub koordynująca program</t>
  </si>
  <si>
    <t>rok budżetowy 2007 (8+9+10+11)</t>
  </si>
  <si>
    <t>w tym źródła finansowania</t>
  </si>
  <si>
    <t>2008 r.</t>
  </si>
  <si>
    <t>2009 r.</t>
  </si>
  <si>
    <t>wydatki do poniesienia po 2009 roku</t>
  </si>
  <si>
    <t>dochody własne jst</t>
  </si>
  <si>
    <t>kredyty
i pożyczki</t>
  </si>
  <si>
    <t>dotacje i środki pochodzące z innych  źr.*</t>
  </si>
  <si>
    <t>środki wymienione
w art. 5 ust. 1 pkt 2 i 3 u.f.p.</t>
  </si>
  <si>
    <t>Budowa i przebudowa dróg gminnych na terenie Gminy Solec Zdrój - etap I opracowanie dokumentacji projektowej   2006 - 2011</t>
  </si>
  <si>
    <t xml:space="preserve">A.     
B.
C.
D. </t>
  </si>
  <si>
    <t>Urząd Gminy</t>
  </si>
  <si>
    <t>Przebudowa i roboty dostosowawcze Ośrodka Zdrowia w Solcu Zdroju 2007 - 2009</t>
  </si>
  <si>
    <t xml:space="preserve">A.      
B.
C.
D. </t>
  </si>
  <si>
    <t>Budowa hali sportowej przy Gminazjum w Solcu Zdroju  2007 - 2009</t>
  </si>
  <si>
    <t>Rozbudowa i przebudowa systemu wodno - kanalizacyjnego Gminy Solec Zdrój i Pacanów 2006 - 2013</t>
  </si>
  <si>
    <t xml:space="preserve">A.      
B.150000 Gmina Pacanów
C.
D. </t>
  </si>
  <si>
    <t>Ogółem</t>
  </si>
  <si>
    <t>150.000,00</t>
  </si>
  <si>
    <t>x</t>
  </si>
  <si>
    <t>Załącznik Nr 3</t>
  </si>
  <si>
    <t>Zadania inwestycyjne roczne w 2007 r.</t>
  </si>
  <si>
    <t>Nazwa zadania inwestycyjnego</t>
  </si>
  <si>
    <t>rok budżetowy 2007 (7+8+9+10)</t>
  </si>
  <si>
    <t>dotacje i środki pochodzące
z innych  źr.*</t>
  </si>
  <si>
    <t>Modernizacja drogi dojazdowej do gruntów rolnych - Włosnowice - Piestrzec</t>
  </si>
  <si>
    <t xml:space="preserve">A.25.000 FOGR    
B.
C.
D. </t>
  </si>
  <si>
    <t>Wykup działek</t>
  </si>
  <si>
    <t xml:space="preserve">Zakup samochodu służbowego </t>
  </si>
  <si>
    <t>Zakup komputerów</t>
  </si>
  <si>
    <t>Zakup samochodu służbowego dla Posterunku Policji w Solcu Zdroju</t>
  </si>
  <si>
    <t>Przyszkolne boisko sportowe ogólnie dostępne w m. Zborów</t>
  </si>
  <si>
    <t>A.43,600 FRKF</t>
  </si>
  <si>
    <t>Załącznik Nr 4</t>
  </si>
  <si>
    <t>Projekt</t>
  </si>
  <si>
    <t>Kategoria interwencji funduszy strukturalnych</t>
  </si>
  <si>
    <t>Klasyfikacja (dział, rozdział,
par)</t>
  </si>
  <si>
    <t>Wydatki
w okresie realizacji Projektu (całkowita wartość Projektu)
(6+7)</t>
  </si>
  <si>
    <t>w tym:</t>
  </si>
  <si>
    <t>Środki
z budżetu krajowego</t>
  </si>
  <si>
    <t>Środki
z budżetu UE</t>
  </si>
  <si>
    <t>2007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</si>
  <si>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</si>
  <si>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</si>
  <si>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</si>
  <si>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</si>
  <si>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</si>
  <si>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</si>
  <si>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</si>
  <si>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</si>
  <si>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</si>
  <si>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 xml:space="preserve">pozostałe** </t>
  </si>
  <si>
    <t>pożyczki na prefinansowanie z budżetu państwa</t>
  </si>
  <si>
    <t>pozostałe</t>
  </si>
  <si>
    <t>Wydatki majątkowe razem:</t>
  </si>
  <si>
    <t>Program:</t>
  </si>
  <si>
    <t>600 - 60016</t>
  </si>
  <si>
    <t>Priorytet:</t>
  </si>
  <si>
    <t>Działanie:</t>
  </si>
  <si>
    <t>Nazwa projektu:</t>
  </si>
  <si>
    <t>Budowa i przebudowa dróg gminnych na terenie Gminy Solec Zdrój - etap I opracowanie dokumentacji projektowej</t>
  </si>
  <si>
    <t>Razem wydatki:</t>
  </si>
  <si>
    <t>z tego: 2006 r.</t>
  </si>
  <si>
    <t>po roku 2009</t>
  </si>
  <si>
    <t xml:space="preserve">Program: </t>
  </si>
  <si>
    <t xml:space="preserve">801 - 80110 </t>
  </si>
  <si>
    <t xml:space="preserve">Nazwa projektu: </t>
  </si>
  <si>
    <t>Budowa hali sportowej przy Gminazjum w Solcu Zdroju</t>
  </si>
  <si>
    <t>Program Operacyjny Województwa Świętokrzyskiego 900 - 90001</t>
  </si>
  <si>
    <t>Rozwój infrastruktury ochrony środowiska i energetycznej</t>
  </si>
  <si>
    <t>Rozbudowa i przebudowa systemu wodno - kanalizacyjnego Gminy Solec Zdrój i Pacanów</t>
  </si>
  <si>
    <t>...............</t>
  </si>
  <si>
    <t>Wydatki bieżące razem:</t>
  </si>
  <si>
    <t xml:space="preserve">Socrates Comenius </t>
  </si>
  <si>
    <t>801 - 80101</t>
  </si>
  <si>
    <t>Comenius</t>
  </si>
  <si>
    <t>Akcja 1</t>
  </si>
  <si>
    <t>Spotkajmy się</t>
  </si>
  <si>
    <t>Ogółem (1+2)</t>
  </si>
  <si>
    <t>Dochody i wydatki związane z realizacją zadań z zakresu administracji rządowej i innych zadań zleconych odrębnymi ustawami w 2007 r.</t>
  </si>
  <si>
    <t>Rozdział</t>
  </si>
  <si>
    <t>§</t>
  </si>
  <si>
    <t>Dotacje
ogółem</t>
  </si>
  <si>
    <t>Wydatki
ogółem</t>
  </si>
  <si>
    <t>Wydatki
bieżące</t>
  </si>
  <si>
    <t>Wydatki
majątkowe</t>
  </si>
  <si>
    <t>wynagrodzenia</t>
  </si>
  <si>
    <t>pochodne od wynagrodzeń</t>
  </si>
  <si>
    <t>dotacje</t>
  </si>
  <si>
    <t>Załącznik Nr 6</t>
  </si>
  <si>
    <t>Załacznik Nr 3a</t>
  </si>
  <si>
    <t>Dochody i wydatki związane z realizacją zadań realizowanych na podstawie porozumień (umów) między jednostkami samorządu terytorialnego w 2007 r.</t>
  </si>
  <si>
    <t>wydatki na obsługę długu (odsetki)</t>
  </si>
  <si>
    <t>wydatki
z tytułu poręczeń
i gwarancji</t>
  </si>
  <si>
    <t>załącznik Nr 7</t>
  </si>
  <si>
    <t>Plan przychodów i wydatków zakładów budżetowych, gospodarstw pomocniczych</t>
  </si>
  <si>
    <t xml:space="preserve"> oraz dochodów i wydatków dochodów własnych na 2007 r.</t>
  </si>
  <si>
    <t>Wyszczególnienie</t>
  </si>
  <si>
    <t>Stan środków obrotowych na początek roku</t>
  </si>
  <si>
    <t>Przychody*</t>
  </si>
  <si>
    <t>Wydatki</t>
  </si>
  <si>
    <t>Stan środków obrotowych na koniec roku</t>
  </si>
  <si>
    <t>ogółem</t>
  </si>
  <si>
    <t>w tym: dotacja
z budżetu z GFOŚiGW</t>
  </si>
  <si>
    <t>w tym: wpłata do budżetu</t>
  </si>
  <si>
    <t>I.</t>
  </si>
  <si>
    <t>Zakłady budżetowe</t>
  </si>
  <si>
    <t>1. Zakład Gospodarki Komunalnej w Solcu Zdroju</t>
  </si>
  <si>
    <t>2. Zakład Gospodarki Komunalnej w Solcu Zdroju</t>
  </si>
  <si>
    <t xml:space="preserve">Załącznik Nr 8 </t>
  </si>
  <si>
    <t>Dotacje podmiotowe w 2007 r.</t>
  </si>
  <si>
    <t>Nazwa jednostki
 otrzymującej dotację</t>
  </si>
  <si>
    <t>Zakres</t>
  </si>
  <si>
    <t>Ogółem kwota dotacji</t>
  </si>
  <si>
    <t>Gminne Centrum Kultury Solec Zdrój</t>
  </si>
  <si>
    <t>Prowadzenie spraw upowrzechniania kultury (prowadzenie biblioteki, świetlic wiejskich, Gminnego Ośrodka Kultury) - zgodnie ze statutem</t>
  </si>
  <si>
    <t>Załącznik Nr 9</t>
  </si>
  <si>
    <t>Dotacje celowe na zadania własne gminy realizowane przez podmioty należące
i nienależące do sektora finansów publicznych w 2007 r.</t>
  </si>
  <si>
    <t>Nazwa zadania</t>
  </si>
  <si>
    <t>Kwota dotacji</t>
  </si>
  <si>
    <t>Wykonywanie specjalistycznych usług opiekuńczych stacjonarnych dla osób po kryzysach psyhicznych i terapii zajęciowej</t>
  </si>
  <si>
    <t>Solec Zdrój na starych pocztówkach - wystawa fotograficzna</t>
  </si>
  <si>
    <t xml:space="preserve">Bieżące utrzymanie i poprawę stanu technicznego istniejacej bazy sportowej gminnych obiektów kultury fizycznej i sportu, organizacji imprez sportowo rekreacyjnych </t>
  </si>
  <si>
    <t>Załącznik Nr 10</t>
  </si>
  <si>
    <t>Plan przychodów i wydatków Gminnego Funduszu</t>
  </si>
  <si>
    <t>Ochrony Środowiska i Gospodarki Wodnej</t>
  </si>
  <si>
    <t>Plan na 2007 r.</t>
  </si>
  <si>
    <t>II.</t>
  </si>
  <si>
    <t>Przychody</t>
  </si>
  <si>
    <t>&amp; 2960 Przelewy redystrybucyjne</t>
  </si>
  <si>
    <t xml:space="preserve">&amp; 6260 Dotacje celowe otrzymane z funduszy celowych na finansowanie lub dofinansowanie kosztów realizacji inwestycji i zakupów inwestycyjnych jednostek sektora finansów publicznych </t>
  </si>
  <si>
    <t>III.</t>
  </si>
  <si>
    <t>Wydatki bieżące</t>
  </si>
  <si>
    <t>&amp; 4210 Zakup materiałów i wyposażenia                                                                  - akcja sprzątanie świata - 1.000                                                                                  - konkurs "Dzień ziemi" - 500</t>
  </si>
  <si>
    <t>&amp; 4300 Zakup usług pozostałych                                                                - likwidacja odpadów liści kasztanowca - 2.500                                               - utrzymanie terenów zieleni - 1.500                                                           - wywóz kontenerów po akcji ekologicznej - 1.500                                      - wydatki nieprzewidziane - 500</t>
  </si>
  <si>
    <t>Wydatki majątkowe</t>
  </si>
  <si>
    <t>&amp; 6260 Dotacje celowe otrzymane z funduszy celowych na finansowanie lub dofinansowanie kosztów realizacji inwestycji i zakupów inwestycyjnych jednostek sektora finansów publicznych                                                     - dotacja dla Zakładu Gospodarki Komunalnej na zakup kontenerów na odpady</t>
  </si>
  <si>
    <t>IV.</t>
  </si>
  <si>
    <t>Załącznik Nr 11</t>
  </si>
  <si>
    <t>Załącznik Nr 12</t>
  </si>
  <si>
    <t>Plan
2007 r.</t>
  </si>
  <si>
    <t>Dochody budżetu państwa  związane z realizacjązadań zlecanych jednostkom samorządu terytorialnego</t>
  </si>
  <si>
    <t>Razem</t>
  </si>
  <si>
    <t>do uchwały Nr  IV/30/2007</t>
  </si>
  <si>
    <t>z dnia  26 marca 2007 roku</t>
  </si>
  <si>
    <t>Dochody budżetowe z zakresu budżetu państwa na 2007 rok</t>
  </si>
  <si>
    <t>na 2007 rok</t>
  </si>
  <si>
    <t xml:space="preserve">Wydatki* na programy i projekty realizowane ze środków pochodzących z funduszy strukturalnych i Funduszu Spójności          </t>
  </si>
  <si>
    <t xml:space="preserve">Limity wydatków na wieloletnie programy inwestycyjne w latach 2007 - 2009                                          w złotych </t>
  </si>
  <si>
    <t>Załącznik Nr 2</t>
  </si>
  <si>
    <t>Wydatki budżetu Gminy Solec Zdrój na 2007 rok</t>
  </si>
  <si>
    <t>Nazwa</t>
  </si>
  <si>
    <t>Wynagrodzenia</t>
  </si>
  <si>
    <t>Pochodne od</t>
  </si>
  <si>
    <t>Dotacje</t>
  </si>
  <si>
    <t>Wydatki na</t>
  </si>
  <si>
    <t xml:space="preserve">Wydatki z </t>
  </si>
  <si>
    <t>majątkowe</t>
  </si>
  <si>
    <t>wynagrodzeń</t>
  </si>
  <si>
    <t>obsługę długu(odsetki)</t>
  </si>
  <si>
    <t>tytułu poręczeń</t>
  </si>
  <si>
    <t>Wydatki na zadania własne</t>
  </si>
  <si>
    <t>Rolnictwo i łowiectwo</t>
  </si>
  <si>
    <t>Izby rolnicze</t>
  </si>
  <si>
    <t>Pozostała działalność</t>
  </si>
  <si>
    <t>Razem dział 010</t>
  </si>
  <si>
    <t>Transport i łączność</t>
  </si>
  <si>
    <t>Drogi publiczne gminne</t>
  </si>
  <si>
    <t>Razem dział 600</t>
  </si>
  <si>
    <t>Gospodarka mieszkaniowa</t>
  </si>
  <si>
    <t>Gospodarka gruntami i nieruchomościami</t>
  </si>
  <si>
    <t>Razem dział 700</t>
  </si>
  <si>
    <t>Działalność usługowa</t>
  </si>
  <si>
    <t>Plany zagospodarowania przestrzennego</t>
  </si>
  <si>
    <t>Razem dział 710</t>
  </si>
  <si>
    <t>Administracja publiczna</t>
  </si>
  <si>
    <t>Urzędy wojewódzkie</t>
  </si>
  <si>
    <t>Rady gmin</t>
  </si>
  <si>
    <t>Urzędy gmin</t>
  </si>
  <si>
    <t>Promocja jednostek samorządu terytorialnego</t>
  </si>
  <si>
    <t>Razem dział 750</t>
  </si>
  <si>
    <t>Bezpieczeństwo publiczne i ochrona przeciwpożarowa</t>
  </si>
  <si>
    <t>Komendy wojewódzkie Policji</t>
  </si>
  <si>
    <t>Ochotnicze straże pożarne</t>
  </si>
  <si>
    <t>Razem dział 754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</si>
  <si>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</si>
  <si>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</si>
  <si>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Razem dział 756</t>
  </si>
  <si>
    <t>Obsługa długu publicznego</t>
  </si>
  <si>
    <t>Obsługa papierów wartościowych, kredytów i pożyczej jednostek samorządu terytorialnego</t>
  </si>
  <si>
    <t>Razem dział 757</t>
  </si>
  <si>
    <t>Różne rozliczenia</t>
  </si>
  <si>
    <t>Rezerwy ogólne i celowe</t>
  </si>
  <si>
    <t>Razem dział 758</t>
  </si>
  <si>
    <t xml:space="preserve">Oświata i wychowanie </t>
  </si>
  <si>
    <t>Szkoły podstawowe</t>
  </si>
  <si>
    <t>Oddziały przedszkolne przy szkołach podstawowych</t>
  </si>
  <si>
    <t>Przedszkola</t>
  </si>
  <si>
    <t>Gimnazja</t>
  </si>
  <si>
    <t>Dowożenie uczniów do szkół</t>
  </si>
  <si>
    <t>Zespoły obsługi ekonomiczno-adminisytacyjnej szkół</t>
  </si>
  <si>
    <t>Dokształacanie i doskonalenie nauczycieli</t>
  </si>
  <si>
    <t xml:space="preserve">Razem dział 801 </t>
  </si>
  <si>
    <t>Ochrona zdrowia</t>
  </si>
  <si>
    <t>Zwalczanie narkomanii</t>
  </si>
  <si>
    <t>Przeciwdziałanie alkoholizmowi</t>
  </si>
  <si>
    <t>Razem dział 851</t>
  </si>
  <si>
    <t xml:space="preserve">Pomoc społeczna </t>
  </si>
  <si>
    <t>Domy pomocy społecznej</t>
  </si>
  <si>
    <t>Zasiłki i pomoc w naturze oraz składki na ubezpieczenia emerytalne i rentowe</t>
  </si>
  <si>
    <t>Dodatki mieszkaniowe</t>
  </si>
  <si>
    <t>Ośrodki pomocy społecznej</t>
  </si>
  <si>
    <t>Razem dział 852</t>
  </si>
  <si>
    <t>Edukacyjna opieka wychowawcza</t>
  </si>
  <si>
    <t>Świetlice szkolne</t>
  </si>
  <si>
    <t>Pomoc materialna dla uczniów</t>
  </si>
  <si>
    <t>Razem dział 854</t>
  </si>
  <si>
    <t>Gospodarka komunalna i ochrona środowiska</t>
  </si>
  <si>
    <t>Gospodarka ściekowa i ochrona wód</t>
  </si>
  <si>
    <t>Gospodarka odpadami</t>
  </si>
  <si>
    <t>Oczyszczanie miast i wsi</t>
  </si>
  <si>
    <t>Oświetlenie ulic, placów i dróg</t>
  </si>
  <si>
    <t>Razem dział 900</t>
  </si>
  <si>
    <t>Kultura i ochrona dziadzictwa narodowego</t>
  </si>
  <si>
    <t>Centra kultury i sztuki</t>
  </si>
  <si>
    <t>Razem dział 921</t>
  </si>
  <si>
    <t>Kultura fizyczna i sport</t>
  </si>
  <si>
    <t>Zadania w zakresie kultury fizycznej i sportu</t>
  </si>
  <si>
    <t>Razem dział 926</t>
  </si>
  <si>
    <t>Wydatki na zadania z zakresu administracji rządowej i innych zadań zleconych gminie ustawami</t>
  </si>
  <si>
    <t>Urzędy naczelnych organów władzy państwowej, kontroli i ochrony prawa oraz sądownictwa</t>
  </si>
  <si>
    <t xml:space="preserve">Urzędy naczelnych organów władzy państwowej, kontroli i ochrony prawa </t>
  </si>
  <si>
    <t>Ośrodki wsparcia</t>
  </si>
  <si>
    <t>Świadczenia rodzinne, zaliczka alimentacyjna oraz składki na ubezpieczenia emerytalne i renowe z ubezpieczenia społecznego</t>
  </si>
  <si>
    <t>Składki na ubezpieczenia zdrowotne opłacane za osoby pobierające niektóre świadczenia z pomocy społecznej oraz niektóre świadczenia rodzinne</t>
  </si>
  <si>
    <t>Ogółem wydatki</t>
  </si>
  <si>
    <t>Załącznik Nr 1</t>
  </si>
  <si>
    <t xml:space="preserve">Rady Gminy Solec Zdrój </t>
  </si>
  <si>
    <t>&amp;</t>
  </si>
  <si>
    <t>Plan na 2007 rok</t>
  </si>
  <si>
    <t>Dochody własne</t>
  </si>
  <si>
    <t>Dochody z najmu i dzierżawy składników majatkowych Skarbu Państwa,jednostek samorzadu terytorialnegolub innych jednostek zaliczanych do sektora finansów publicznych oraz innych umów o podobnym charakterze                                                                                                                                                                       -za dzierżawę obwodów łowieckich</t>
  </si>
  <si>
    <t xml:space="preserve">Środki na dofinansowanie własnych zadań bieżących gmin/zwiazków gmin/, powiatów/związków powiatów/, samorządów województw, pozyskane z innych źródeł                                                                                                                          - środki FOGR                                                                                                                                             </t>
  </si>
  <si>
    <t xml:space="preserve">Wpływy z opłat za zarząd, użytkowanie i użytkowanie wieczyste nieruchomości </t>
  </si>
  <si>
    <t xml:space="preserve">Dochody z najmu i dzierżawy składników majatkowych Skarbu Państwa,jednostek samorzadu terytorialnegolub innych jednostek zaliczanych do sektora finansów publicznych oraz innych umów o podobnym charakterze                                                     </t>
  </si>
  <si>
    <t>Wpłaty z tytułu odpłatnego nabycia prawa własności oraz prawa użytkowania wieczystego  nieruchomości</t>
  </si>
  <si>
    <t>Pozostałe odsetki</t>
  </si>
  <si>
    <t>Wpływy z różnych dochodów</t>
  </si>
  <si>
    <t>Dochody jednostek samorządu terytorialnego związane z realizacją zadań z zakresu administracji rządowej oraz innych zadań zleconych ustawami</t>
  </si>
  <si>
    <t>Dywidendy i kwoty uzyskane ze zbycia praw  majątkowych</t>
  </si>
  <si>
    <t>Podatek dochodowy od osób fizycznych</t>
  </si>
  <si>
    <t>Podatek dochodowy od osób prawnych</t>
  </si>
  <si>
    <t>Podatek od działalności gospodarczej osób fizycznych, opłacany w formie karty podatkowej</t>
  </si>
  <si>
    <t xml:space="preserve"> Podatek od nieruchomości</t>
  </si>
  <si>
    <t>Podatek rolny</t>
  </si>
  <si>
    <t>Podatek leśny</t>
  </si>
  <si>
    <t>Podatek od  środków transportowych</t>
  </si>
  <si>
    <t>Podatek od nieruchomości</t>
  </si>
  <si>
    <t>Podatek od spadków i darowizn</t>
  </si>
  <si>
    <t>Podatek od posiadania psów</t>
  </si>
  <si>
    <t>Podatek od czynności cywilnoprawnych</t>
  </si>
  <si>
    <t>Odsetki od nieterminowych wpłat z tytułu podatków i opłat</t>
  </si>
  <si>
    <t>Wpływy z opłaty targowej</t>
  </si>
  <si>
    <t>Wpływy z opłaty uzdrowiskowej, pobieranej w gminach posiadających status gminy uzdrowiskowej</t>
  </si>
  <si>
    <t>Wpływy z opłaty administracyjnej za czynności urzędowe</t>
  </si>
  <si>
    <t>Wpływy z opłaty skarbowej</t>
  </si>
  <si>
    <t>Wpływy z opłaty eksploatacyjnej</t>
  </si>
  <si>
    <t>Wpływy z opłat za wydanie  zezwolenia na sprzedaż alkoholu</t>
  </si>
  <si>
    <t>Wpływy z usług</t>
  </si>
  <si>
    <t>Dotacje celowe otrzymane z budżetu państwa na realizację zadań bieżących z zakresu administracji rządowej oraz innych zadań zleconych gminie (związkom gmin) ustawami</t>
  </si>
  <si>
    <t xml:space="preserve">Dotacje celowe otrzymane z budżetu państwa na realizację własnych zadań bieżących gmin (związków gmin) </t>
  </si>
  <si>
    <t>Środki na dofinansowanie własnych zadań bieżących gmin(związków gmin), powiatów(związków powiatów), samorzadów wojwództw, pozyskane z innych źródeł</t>
  </si>
  <si>
    <t>Środki na dofinansowanie własnych zadań bieżących gmin(związków gmin), powiatów(związków powiatów), samorzadów wojwództw, pozyskane z innych źródeł - współfinansowanie innych środków bezzwrotnych</t>
  </si>
  <si>
    <t>Subwencje ogólne z budżetu państwa</t>
  </si>
  <si>
    <t>Dotacje celowe otrzymane z gminy na inwestycje i zakupy inwestycyjne realizowane na podstawie porozumień (umów) między jednostkami samorządu terytorialnego</t>
  </si>
  <si>
    <t>Dotacje celowe otrzymane z gminy na inwestycje i zakupy inwestycyjne realizowane na podstawie porozumień (umów) między jednostkami samorzadu terytorialnego</t>
  </si>
  <si>
    <t>Dochody ogółem</t>
  </si>
  <si>
    <t>wynagrodzenia i pochodne</t>
  </si>
  <si>
    <t>wydatki majątkowe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</si>
</sst>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000"/>
  </numFmts>
  <fonts count="1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name val="Arial"/>
      <family val="2"/>
    </font>
    <font>
      <vertAlign val="superscript"/>
      <sz val="10"/>
      <name val="Arial CE"/>
      <family val="0"/>
    </font>
    <font>
      <b/>
      <sz val="8"/>
      <name val="Arial CE"/>
      <family val="2"/>
    </font>
    <font>
      <b/>
      <sz val="14"/>
      <name val="Arial CE"/>
      <family val="2"/>
    </font>
    <font>
      <sz val="8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sz val="6"/>
      <name val="Arial CE"/>
      <family val="2"/>
    </font>
    <font>
      <b/>
      <sz val="13"/>
      <name val="Arial CE"/>
      <family val="2"/>
    </font>
    <font>
      <sz val="9"/>
      <name val="Arial CE"/>
      <family val="2"/>
    </font>
    <font>
      <b/>
      <sz val="8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4" fontId="5" fillId="0" borderId="3" xfId="0" applyNumberFormat="1" applyFont="1" applyBorder="1" applyAlignment="1">
      <alignment horizontal="right" vertical="top" wrapText="1"/>
    </xf>
    <xf numFmtId="0" fontId="0" fillId="0" borderId="3" xfId="0" applyFont="1" applyBorder="1" applyAlignment="1">
      <alignment vertical="center" wrapText="1"/>
    </xf>
    <xf numFmtId="4" fontId="0" fillId="0" borderId="4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3" fontId="9" fillId="0" borderId="3" xfId="17" applyNumberFormat="1" applyFont="1" applyBorder="1" applyAlignment="1">
      <alignment horizontal="right"/>
      <protection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17" applyFont="1">
      <alignment/>
      <protection/>
    </xf>
    <xf numFmtId="0" fontId="11" fillId="2" borderId="1" xfId="17" applyFont="1" applyFill="1" applyBorder="1" applyAlignment="1">
      <alignment horizontal="center" vertical="center" wrapText="1"/>
      <protection/>
    </xf>
    <xf numFmtId="0" fontId="12" fillId="0" borderId="1" xfId="17" applyFont="1" applyBorder="1" applyAlignment="1">
      <alignment horizontal="center" vertical="center"/>
      <protection/>
    </xf>
    <xf numFmtId="0" fontId="11" fillId="0" borderId="2" xfId="17" applyFont="1" applyBorder="1" applyAlignment="1">
      <alignment horizontal="center"/>
      <protection/>
    </xf>
    <xf numFmtId="0" fontId="11" fillId="0" borderId="2" xfId="17" applyFont="1" applyBorder="1" applyAlignment="1">
      <alignment wrapText="1"/>
      <protection/>
    </xf>
    <xf numFmtId="3" fontId="11" fillId="0" borderId="7" xfId="17" applyNumberFormat="1" applyFont="1" applyBorder="1" applyAlignment="1">
      <alignment horizontal="right"/>
      <protection/>
    </xf>
    <xf numFmtId="0" fontId="9" fillId="0" borderId="3" xfId="17" applyFont="1" applyBorder="1">
      <alignment/>
      <protection/>
    </xf>
    <xf numFmtId="3" fontId="9" fillId="0" borderId="8" xfId="17" applyNumberFormat="1" applyFont="1" applyBorder="1" applyAlignment="1">
      <alignment horizontal="right"/>
      <protection/>
    </xf>
    <xf numFmtId="3" fontId="9" fillId="0" borderId="9" xfId="17" applyNumberFormat="1" applyFont="1" applyBorder="1" applyAlignment="1">
      <alignment horizontal="right"/>
      <protection/>
    </xf>
    <xf numFmtId="3" fontId="9" fillId="0" borderId="10" xfId="17" applyNumberFormat="1" applyFont="1" applyBorder="1" applyAlignment="1">
      <alignment horizontal="right"/>
      <protection/>
    </xf>
    <xf numFmtId="3" fontId="9" fillId="0" borderId="6" xfId="17" applyNumberFormat="1" applyFont="1" applyBorder="1" applyAlignment="1">
      <alignment horizontal="right" wrapText="1"/>
      <protection/>
    </xf>
    <xf numFmtId="0" fontId="9" fillId="0" borderId="11" xfId="17" applyFont="1" applyBorder="1" applyAlignment="1">
      <alignment horizontal="center" vertical="center"/>
      <protection/>
    </xf>
    <xf numFmtId="3" fontId="9" fillId="0" borderId="4" xfId="17" applyNumberFormat="1" applyFont="1" applyBorder="1" applyAlignment="1">
      <alignment horizontal="right" wrapText="1"/>
      <protection/>
    </xf>
    <xf numFmtId="0" fontId="9" fillId="0" borderId="3" xfId="17" applyFont="1" applyBorder="1" applyAlignment="1">
      <alignment wrapText="1"/>
      <protection/>
    </xf>
    <xf numFmtId="3" fontId="9" fillId="0" borderId="10" xfId="17" applyNumberFormat="1" applyFont="1" applyBorder="1" applyAlignment="1">
      <alignment horizontal="center"/>
      <protection/>
    </xf>
    <xf numFmtId="3" fontId="9" fillId="0" borderId="9" xfId="17" applyNumberFormat="1" applyFont="1" applyBorder="1" applyAlignment="1">
      <alignment horizontal="center"/>
      <protection/>
    </xf>
    <xf numFmtId="3" fontId="9" fillId="0" borderId="8" xfId="17" applyNumberFormat="1" applyFont="1" applyBorder="1" applyAlignment="1">
      <alignment horizontal="center"/>
      <protection/>
    </xf>
    <xf numFmtId="3" fontId="9" fillId="0" borderId="3" xfId="17" applyNumberFormat="1" applyFont="1" applyBorder="1" applyAlignment="1">
      <alignment horizontal="right" wrapText="1"/>
      <protection/>
    </xf>
    <xf numFmtId="3" fontId="9" fillId="0" borderId="10" xfId="17" applyNumberFormat="1" applyFont="1" applyBorder="1" applyAlignment="1">
      <alignment horizontal="left"/>
      <protection/>
    </xf>
    <xf numFmtId="3" fontId="9" fillId="0" borderId="9" xfId="17" applyNumberFormat="1" applyFont="1" applyBorder="1" applyAlignment="1">
      <alignment horizontal="right" wrapText="1"/>
      <protection/>
    </xf>
    <xf numFmtId="3" fontId="9" fillId="0" borderId="8" xfId="17" applyNumberFormat="1" applyFont="1" applyBorder="1" applyAlignment="1">
      <alignment horizontal="right" wrapText="1"/>
      <protection/>
    </xf>
    <xf numFmtId="3" fontId="9" fillId="0" borderId="10" xfId="17" applyNumberFormat="1" applyFont="1" applyBorder="1" applyAlignment="1">
      <alignment horizontal="right" wrapText="1"/>
      <protection/>
    </xf>
    <xf numFmtId="3" fontId="9" fillId="0" borderId="12" xfId="17" applyNumberFormat="1" applyFont="1" applyBorder="1" applyAlignment="1">
      <alignment/>
      <protection/>
    </xf>
    <xf numFmtId="3" fontId="9" fillId="0" borderId="13" xfId="17" applyNumberFormat="1" applyFont="1" applyBorder="1" applyAlignment="1">
      <alignment horizontal="right"/>
      <protection/>
    </xf>
    <xf numFmtId="3" fontId="9" fillId="0" borderId="14" xfId="17" applyNumberFormat="1" applyFont="1" applyBorder="1" applyAlignment="1">
      <alignment horizontal="right"/>
      <protection/>
    </xf>
    <xf numFmtId="0" fontId="9" fillId="0" borderId="3" xfId="17" applyFont="1" applyBorder="1" applyAlignment="1">
      <alignment horizontal="center"/>
      <protection/>
    </xf>
    <xf numFmtId="0" fontId="11" fillId="0" borderId="3" xfId="17" applyFont="1" applyBorder="1" applyAlignment="1">
      <alignment horizontal="center"/>
      <protection/>
    </xf>
    <xf numFmtId="0" fontId="11" fillId="0" borderId="3" xfId="17" applyFont="1" applyBorder="1" applyAlignment="1">
      <alignment wrapText="1"/>
      <protection/>
    </xf>
    <xf numFmtId="3" fontId="9" fillId="0" borderId="15" xfId="17" applyNumberFormat="1" applyFont="1" applyBorder="1" applyAlignment="1">
      <alignment horizontal="right"/>
      <protection/>
    </xf>
    <xf numFmtId="3" fontId="9" fillId="0" borderId="16" xfId="17" applyNumberFormat="1" applyFont="1" applyBorder="1" applyAlignment="1">
      <alignment horizontal="right"/>
      <protection/>
    </xf>
    <xf numFmtId="3" fontId="9" fillId="0" borderId="17" xfId="17" applyNumberFormat="1" applyFont="1" applyBorder="1" applyAlignment="1">
      <alignment horizontal="right"/>
      <protection/>
    </xf>
    <xf numFmtId="3" fontId="9" fillId="0" borderId="18" xfId="17" applyNumberFormat="1" applyFont="1" applyBorder="1" applyAlignment="1">
      <alignment horizontal="right"/>
      <protection/>
    </xf>
    <xf numFmtId="3" fontId="9" fillId="0" borderId="0" xfId="17" applyNumberFormat="1" applyFont="1" applyBorder="1" applyAlignment="1">
      <alignment horizontal="right"/>
      <protection/>
    </xf>
    <xf numFmtId="3" fontId="9" fillId="0" borderId="19" xfId="17" applyNumberFormat="1" applyFont="1" applyBorder="1" applyAlignment="1">
      <alignment horizontal="right"/>
      <protection/>
    </xf>
    <xf numFmtId="3" fontId="9" fillId="0" borderId="12" xfId="17" applyNumberFormat="1" applyFont="1" applyBorder="1" applyAlignment="1">
      <alignment horizontal="right"/>
      <protection/>
    </xf>
    <xf numFmtId="0" fontId="9" fillId="0" borderId="5" xfId="17" applyFont="1" applyBorder="1" applyAlignment="1">
      <alignment horizontal="center"/>
      <protection/>
    </xf>
    <xf numFmtId="0" fontId="9" fillId="0" borderId="5" xfId="17" applyFont="1" applyBorder="1">
      <alignment/>
      <protection/>
    </xf>
    <xf numFmtId="3" fontId="11" fillId="0" borderId="1" xfId="17" applyNumberFormat="1" applyFont="1" applyBorder="1" applyAlignment="1">
      <alignment horizontal="right"/>
      <protection/>
    </xf>
    <xf numFmtId="0" fontId="13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4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indent="2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4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4" fontId="0" fillId="0" borderId="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4" fontId="0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4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8" xfId="0" applyFont="1" applyBorder="1" applyAlignment="1">
      <alignment vertical="top" wrapText="1"/>
    </xf>
    <xf numFmtId="0" fontId="3" fillId="0" borderId="28" xfId="0" applyFont="1" applyBorder="1" applyAlignment="1">
      <alignment vertical="top"/>
    </xf>
    <xf numFmtId="0" fontId="7" fillId="0" borderId="28" xfId="0" applyFont="1" applyBorder="1" applyAlignment="1">
      <alignment horizontal="center"/>
    </xf>
    <xf numFmtId="4" fontId="3" fillId="0" borderId="28" xfId="0" applyNumberFormat="1" applyFont="1" applyBorder="1" applyAlignment="1">
      <alignment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left" vertical="top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/>
    </xf>
    <xf numFmtId="165" fontId="0" fillId="0" borderId="23" xfId="0" applyNumberFormat="1" applyFont="1" applyBorder="1" applyAlignment="1">
      <alignment horizontal="center" vertical="center"/>
    </xf>
    <xf numFmtId="3" fontId="9" fillId="0" borderId="10" xfId="17" applyNumberFormat="1" applyFont="1" applyBorder="1" applyAlignment="1">
      <alignment horizontal="right"/>
      <protection/>
    </xf>
    <xf numFmtId="3" fontId="9" fillId="0" borderId="9" xfId="17" applyNumberFormat="1" applyFont="1" applyBorder="1" applyAlignment="1">
      <alignment horizontal="right"/>
      <protection/>
    </xf>
    <xf numFmtId="3" fontId="11" fillId="0" borderId="22" xfId="17" applyNumberFormat="1" applyFont="1" applyBorder="1" applyAlignment="1">
      <alignment horizontal="right"/>
      <protection/>
    </xf>
    <xf numFmtId="3" fontId="9" fillId="0" borderId="10" xfId="17" applyNumberFormat="1" applyFont="1" applyBorder="1" applyAlignment="1">
      <alignment horizontal="center"/>
      <protection/>
    </xf>
    <xf numFmtId="3" fontId="9" fillId="0" borderId="9" xfId="17" applyNumberFormat="1" applyFont="1" applyBorder="1" applyAlignment="1">
      <alignment horizontal="center"/>
      <protection/>
    </xf>
    <xf numFmtId="3" fontId="9" fillId="0" borderId="8" xfId="17" applyNumberFormat="1" applyFont="1" applyBorder="1" applyAlignment="1">
      <alignment horizontal="center"/>
      <protection/>
    </xf>
    <xf numFmtId="3" fontId="11" fillId="0" borderId="10" xfId="17" applyNumberFormat="1" applyFont="1" applyBorder="1" applyAlignment="1">
      <alignment horizontal="center"/>
      <protection/>
    </xf>
    <xf numFmtId="3" fontId="11" fillId="0" borderId="8" xfId="17" applyNumberFormat="1" applyFont="1" applyBorder="1" applyAlignment="1">
      <alignment horizontal="center"/>
      <protection/>
    </xf>
    <xf numFmtId="0" fontId="9" fillId="0" borderId="3" xfId="17" applyFont="1" applyBorder="1" applyAlignment="1">
      <alignment horizontal="center" vertical="center"/>
      <protection/>
    </xf>
    <xf numFmtId="3" fontId="9" fillId="0" borderId="3" xfId="17" applyNumberFormat="1" applyFont="1" applyBorder="1" applyAlignment="1">
      <alignment horizontal="right"/>
      <protection/>
    </xf>
    <xf numFmtId="3" fontId="11" fillId="0" borderId="30" xfId="17" applyNumberFormat="1" applyFont="1" applyBorder="1" applyAlignment="1">
      <alignment horizontal="right"/>
      <protection/>
    </xf>
    <xf numFmtId="3" fontId="11" fillId="0" borderId="7" xfId="17" applyNumberFormat="1" applyFont="1" applyBorder="1" applyAlignment="1">
      <alignment horizontal="right"/>
      <protection/>
    </xf>
    <xf numFmtId="0" fontId="9" fillId="0" borderId="11" xfId="17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3" fontId="9" fillId="0" borderId="24" xfId="17" applyNumberFormat="1" applyFont="1" applyBorder="1" applyAlignment="1">
      <alignment horizontal="right"/>
      <protection/>
    </xf>
    <xf numFmtId="3" fontId="9" fillId="0" borderId="25" xfId="17" applyNumberFormat="1" applyFont="1" applyBorder="1" applyAlignment="1">
      <alignment horizontal="right"/>
      <protection/>
    </xf>
    <xf numFmtId="3" fontId="9" fillId="0" borderId="26" xfId="17" applyNumberFormat="1" applyFont="1" applyBorder="1" applyAlignment="1">
      <alignment horizontal="right"/>
      <protection/>
    </xf>
    <xf numFmtId="0" fontId="11" fillId="0" borderId="1" xfId="17" applyFont="1" applyBorder="1" applyAlignment="1">
      <alignment horizontal="center"/>
      <protection/>
    </xf>
    <xf numFmtId="3" fontId="11" fillId="0" borderId="20" xfId="17" applyNumberFormat="1" applyFont="1" applyBorder="1" applyAlignment="1">
      <alignment horizontal="right"/>
      <protection/>
    </xf>
    <xf numFmtId="0" fontId="11" fillId="2" borderId="1" xfId="17" applyFont="1" applyFill="1" applyBorder="1" applyAlignment="1">
      <alignment horizontal="center" vertical="center"/>
      <protection/>
    </xf>
    <xf numFmtId="0" fontId="11" fillId="2" borderId="1" xfId="17" applyFont="1" applyFill="1" applyBorder="1" applyAlignment="1">
      <alignment horizontal="center" vertical="center" wrapText="1"/>
      <protection/>
    </xf>
    <xf numFmtId="0" fontId="11" fillId="0" borderId="0" xfId="17" applyFont="1" applyAlignment="1">
      <alignment horizontal="center"/>
      <protection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34">
      <selection activeCell="E62" sqref="E62"/>
    </sheetView>
  </sheetViews>
  <sheetFormatPr defaultColWidth="9.00390625" defaultRowHeight="12.75"/>
  <cols>
    <col min="1" max="1" width="5.375" style="0" customWidth="1"/>
    <col min="2" max="2" width="6.625" style="0" customWidth="1"/>
    <col min="3" max="3" width="4.75390625" style="0" customWidth="1"/>
    <col min="4" max="4" width="91.125" style="0" customWidth="1"/>
    <col min="5" max="5" width="16.125" style="0" customWidth="1"/>
  </cols>
  <sheetData>
    <row r="1" ht="12.75">
      <c r="D1" s="120" t="s">
        <v>310</v>
      </c>
    </row>
    <row r="2" ht="12.75">
      <c r="D2" s="120" t="s">
        <v>64</v>
      </c>
    </row>
    <row r="3" ht="12.75">
      <c r="D3" s="120" t="s">
        <v>311</v>
      </c>
    </row>
    <row r="4" ht="12.75">
      <c r="D4" s="120" t="s">
        <v>66</v>
      </c>
    </row>
    <row r="6" ht="12.75">
      <c r="E6" t="s">
        <v>1</v>
      </c>
    </row>
    <row r="7" spans="1:5" ht="12.75">
      <c r="A7" s="176" t="s">
        <v>67</v>
      </c>
      <c r="B7" s="176" t="s">
        <v>154</v>
      </c>
      <c r="C7" s="176" t="s">
        <v>312</v>
      </c>
      <c r="D7" s="176" t="s">
        <v>3</v>
      </c>
      <c r="E7" s="177" t="s">
        <v>313</v>
      </c>
    </row>
    <row r="8" spans="1:5" ht="12.75">
      <c r="A8" s="178">
        <v>1</v>
      </c>
      <c r="B8" s="178">
        <v>2</v>
      </c>
      <c r="C8" s="178">
        <v>3</v>
      </c>
      <c r="D8" s="178">
        <v>4</v>
      </c>
      <c r="E8" s="179">
        <v>5</v>
      </c>
    </row>
    <row r="9" spans="1:5" ht="12.75">
      <c r="A9" s="178"/>
      <c r="B9" s="178"/>
      <c r="C9" s="178"/>
      <c r="D9" s="180" t="s">
        <v>314</v>
      </c>
      <c r="E9" s="181">
        <f>SUM(E10:E42)</f>
        <v>2401953.71</v>
      </c>
    </row>
    <row r="10" spans="1:5" ht="38.25">
      <c r="A10" s="182">
        <v>20</v>
      </c>
      <c r="B10" s="183">
        <v>2001</v>
      </c>
      <c r="C10" s="184">
        <v>750</v>
      </c>
      <c r="D10" s="188" t="s">
        <v>315</v>
      </c>
      <c r="E10" s="185">
        <v>2229.79</v>
      </c>
    </row>
    <row r="11" spans="1:5" ht="38.25">
      <c r="A11" s="182">
        <v>600</v>
      </c>
      <c r="B11" s="183">
        <v>60016</v>
      </c>
      <c r="C11" s="184">
        <v>2700</v>
      </c>
      <c r="D11" s="188" t="s">
        <v>316</v>
      </c>
      <c r="E11" s="185">
        <v>25000</v>
      </c>
    </row>
    <row r="12" spans="1:5" ht="12.75">
      <c r="A12" s="182">
        <v>700</v>
      </c>
      <c r="B12" s="183">
        <v>70005</v>
      </c>
      <c r="C12" s="184">
        <v>470</v>
      </c>
      <c r="D12" s="188" t="s">
        <v>317</v>
      </c>
      <c r="E12" s="185">
        <v>6335.58</v>
      </c>
    </row>
    <row r="13" spans="1:5" ht="25.5">
      <c r="A13" s="182">
        <v>700</v>
      </c>
      <c r="B13" s="183">
        <v>70005</v>
      </c>
      <c r="C13" s="184">
        <v>750</v>
      </c>
      <c r="D13" s="188" t="s">
        <v>318</v>
      </c>
      <c r="E13" s="185">
        <v>69870.23</v>
      </c>
    </row>
    <row r="14" spans="1:5" ht="12.75">
      <c r="A14" s="182">
        <v>700</v>
      </c>
      <c r="B14" s="183">
        <v>70005</v>
      </c>
      <c r="C14" s="184">
        <v>770</v>
      </c>
      <c r="D14" s="188" t="s">
        <v>319</v>
      </c>
      <c r="E14" s="185">
        <v>20000</v>
      </c>
    </row>
    <row r="15" spans="1:5" ht="12.75">
      <c r="A15" s="182">
        <v>700</v>
      </c>
      <c r="B15" s="183">
        <v>70005</v>
      </c>
      <c r="C15" s="184">
        <v>920</v>
      </c>
      <c r="D15" s="188" t="s">
        <v>320</v>
      </c>
      <c r="E15" s="185">
        <v>500</v>
      </c>
    </row>
    <row r="16" spans="1:5" ht="12.75">
      <c r="A16" s="182">
        <v>700</v>
      </c>
      <c r="B16" s="183">
        <v>70005</v>
      </c>
      <c r="C16" s="184">
        <v>970</v>
      </c>
      <c r="D16" s="188" t="s">
        <v>321</v>
      </c>
      <c r="E16" s="185">
        <v>2000</v>
      </c>
    </row>
    <row r="17" spans="1:5" ht="25.5">
      <c r="A17" s="182">
        <v>750</v>
      </c>
      <c r="B17" s="183">
        <v>75011</v>
      </c>
      <c r="C17" s="184">
        <v>2360</v>
      </c>
      <c r="D17" s="188" t="s">
        <v>322</v>
      </c>
      <c r="E17" s="185">
        <v>1157.15</v>
      </c>
    </row>
    <row r="18" spans="1:5" ht="12.75">
      <c r="A18" s="182">
        <v>750</v>
      </c>
      <c r="B18" s="183">
        <v>75023</v>
      </c>
      <c r="C18" s="184">
        <v>740</v>
      </c>
      <c r="D18" s="188" t="s">
        <v>323</v>
      </c>
      <c r="E18" s="185">
        <v>124.5</v>
      </c>
    </row>
    <row r="19" spans="1:5" ht="12.75">
      <c r="A19" s="182">
        <v>750</v>
      </c>
      <c r="B19" s="183">
        <v>75023</v>
      </c>
      <c r="C19" s="184">
        <v>920</v>
      </c>
      <c r="D19" s="188" t="s">
        <v>320</v>
      </c>
      <c r="E19" s="185">
        <v>2500</v>
      </c>
    </row>
    <row r="20" spans="1:5" ht="12.75">
      <c r="A20" s="182">
        <v>750</v>
      </c>
      <c r="B20" s="183">
        <v>75023</v>
      </c>
      <c r="C20" s="184">
        <v>970</v>
      </c>
      <c r="D20" s="188" t="s">
        <v>321</v>
      </c>
      <c r="E20" s="185">
        <v>7475.46</v>
      </c>
    </row>
    <row r="21" spans="1:5" ht="12.75">
      <c r="A21" s="182">
        <v>756</v>
      </c>
      <c r="B21" s="183">
        <v>75601</v>
      </c>
      <c r="C21" s="184">
        <v>10</v>
      </c>
      <c r="D21" s="188" t="s">
        <v>324</v>
      </c>
      <c r="E21" s="185">
        <v>730136</v>
      </c>
    </row>
    <row r="22" spans="1:5" ht="12.75">
      <c r="A22" s="182">
        <v>756</v>
      </c>
      <c r="B22" s="183">
        <v>75603</v>
      </c>
      <c r="C22" s="184">
        <v>20</v>
      </c>
      <c r="D22" s="188" t="s">
        <v>325</v>
      </c>
      <c r="E22" s="185">
        <v>8000</v>
      </c>
    </row>
    <row r="23" spans="1:5" ht="12.75">
      <c r="A23" s="182">
        <v>756</v>
      </c>
      <c r="B23" s="183">
        <v>75601</v>
      </c>
      <c r="C23" s="184">
        <v>350</v>
      </c>
      <c r="D23" s="188" t="s">
        <v>326</v>
      </c>
      <c r="E23" s="185">
        <v>8000</v>
      </c>
    </row>
    <row r="24" spans="1:5" ht="12.75">
      <c r="A24" s="182">
        <v>756</v>
      </c>
      <c r="B24" s="183">
        <v>75615</v>
      </c>
      <c r="C24" s="184">
        <v>310</v>
      </c>
      <c r="D24" s="188" t="s">
        <v>327</v>
      </c>
      <c r="E24" s="185">
        <v>441317</v>
      </c>
    </row>
    <row r="25" spans="1:5" ht="12.75">
      <c r="A25" s="182">
        <v>756</v>
      </c>
      <c r="B25" s="183">
        <v>75615</v>
      </c>
      <c r="C25" s="184">
        <v>320</v>
      </c>
      <c r="D25" s="188" t="s">
        <v>328</v>
      </c>
      <c r="E25" s="185">
        <v>10003</v>
      </c>
    </row>
    <row r="26" spans="1:5" ht="12.75">
      <c r="A26" s="182">
        <v>756</v>
      </c>
      <c r="B26" s="183">
        <v>75615</v>
      </c>
      <c r="C26" s="184">
        <v>330</v>
      </c>
      <c r="D26" s="188" t="s">
        <v>329</v>
      </c>
      <c r="E26" s="185">
        <v>3112</v>
      </c>
    </row>
    <row r="27" spans="1:5" ht="12.75">
      <c r="A27" s="182">
        <v>756</v>
      </c>
      <c r="B27" s="183">
        <v>75615</v>
      </c>
      <c r="C27" s="184">
        <v>340</v>
      </c>
      <c r="D27" s="188" t="s">
        <v>330</v>
      </c>
      <c r="E27" s="185">
        <v>4000</v>
      </c>
    </row>
    <row r="28" spans="1:5" ht="12.75">
      <c r="A28" s="182">
        <v>756</v>
      </c>
      <c r="B28" s="183">
        <v>75616</v>
      </c>
      <c r="C28" s="184">
        <v>310</v>
      </c>
      <c r="D28" s="188" t="s">
        <v>331</v>
      </c>
      <c r="E28" s="185">
        <v>178567</v>
      </c>
    </row>
    <row r="29" spans="1:5" ht="12.75">
      <c r="A29" s="182">
        <v>756</v>
      </c>
      <c r="B29" s="183">
        <v>75616</v>
      </c>
      <c r="C29" s="184">
        <v>320</v>
      </c>
      <c r="D29" s="188" t="s">
        <v>328</v>
      </c>
      <c r="E29" s="185">
        <v>334284</v>
      </c>
    </row>
    <row r="30" spans="1:5" ht="12.75">
      <c r="A30" s="182">
        <v>756</v>
      </c>
      <c r="B30" s="183">
        <v>75616</v>
      </c>
      <c r="C30" s="184">
        <v>330</v>
      </c>
      <c r="D30" s="188" t="s">
        <v>329</v>
      </c>
      <c r="E30" s="185">
        <v>8747</v>
      </c>
    </row>
    <row r="31" spans="1:5" ht="12.75">
      <c r="A31" s="182">
        <v>756</v>
      </c>
      <c r="B31" s="183">
        <v>75616</v>
      </c>
      <c r="C31" s="184">
        <v>340</v>
      </c>
      <c r="D31" s="188" t="s">
        <v>330</v>
      </c>
      <c r="E31" s="185">
        <v>65575</v>
      </c>
    </row>
    <row r="32" spans="1:5" ht="12.75">
      <c r="A32" s="182">
        <v>756</v>
      </c>
      <c r="B32" s="183">
        <v>75616</v>
      </c>
      <c r="C32" s="184">
        <v>360</v>
      </c>
      <c r="D32" s="188" t="s">
        <v>332</v>
      </c>
      <c r="E32" s="185">
        <v>5500</v>
      </c>
    </row>
    <row r="33" spans="1:5" ht="12.75">
      <c r="A33" s="182">
        <v>756</v>
      </c>
      <c r="B33" s="183">
        <v>75616</v>
      </c>
      <c r="C33" s="184">
        <v>370</v>
      </c>
      <c r="D33" s="188" t="s">
        <v>333</v>
      </c>
      <c r="E33" s="185">
        <v>20</v>
      </c>
    </row>
    <row r="34" spans="1:5" ht="12.75">
      <c r="A34" s="182">
        <v>756</v>
      </c>
      <c r="B34" s="183">
        <v>75616</v>
      </c>
      <c r="C34" s="184">
        <v>500</v>
      </c>
      <c r="D34" s="188" t="s">
        <v>334</v>
      </c>
      <c r="E34" s="185">
        <v>50000</v>
      </c>
    </row>
    <row r="35" spans="1:5" ht="12.75">
      <c r="A35" s="182">
        <v>756</v>
      </c>
      <c r="B35" s="183">
        <v>75616</v>
      </c>
      <c r="C35" s="184">
        <v>910</v>
      </c>
      <c r="D35" s="188" t="s">
        <v>335</v>
      </c>
      <c r="E35" s="185">
        <v>2500</v>
      </c>
    </row>
    <row r="36" spans="1:5" ht="12.75">
      <c r="A36" s="182">
        <v>756</v>
      </c>
      <c r="B36" s="183">
        <v>75616</v>
      </c>
      <c r="C36" s="184">
        <v>430</v>
      </c>
      <c r="D36" s="188" t="s">
        <v>336</v>
      </c>
      <c r="E36" s="185">
        <v>5000</v>
      </c>
    </row>
    <row r="37" spans="1:5" ht="12.75">
      <c r="A37" s="182">
        <v>756</v>
      </c>
      <c r="B37" s="183">
        <v>75616</v>
      </c>
      <c r="C37" s="184">
        <v>390</v>
      </c>
      <c r="D37" s="188" t="s">
        <v>337</v>
      </c>
      <c r="E37" s="185">
        <v>200000</v>
      </c>
    </row>
    <row r="38" spans="1:5" ht="12.75">
      <c r="A38" s="182">
        <v>756</v>
      </c>
      <c r="B38" s="183">
        <v>75616</v>
      </c>
      <c r="C38" s="184">
        <v>450</v>
      </c>
      <c r="D38" s="188" t="s">
        <v>338</v>
      </c>
      <c r="E38" s="185">
        <v>5000</v>
      </c>
    </row>
    <row r="39" spans="1:5" ht="12.75">
      <c r="A39" s="182">
        <v>756</v>
      </c>
      <c r="B39" s="183">
        <v>75618</v>
      </c>
      <c r="C39" s="184">
        <v>410</v>
      </c>
      <c r="D39" s="188" t="s">
        <v>339</v>
      </c>
      <c r="E39" s="185">
        <v>25000</v>
      </c>
    </row>
    <row r="40" spans="1:5" ht="12.75">
      <c r="A40" s="182">
        <v>756</v>
      </c>
      <c r="B40" s="183">
        <v>75618</v>
      </c>
      <c r="C40" s="184">
        <v>460</v>
      </c>
      <c r="D40" s="188" t="s">
        <v>340</v>
      </c>
      <c r="E40" s="185">
        <v>3000</v>
      </c>
    </row>
    <row r="41" spans="1:5" ht="12.75">
      <c r="A41" s="182">
        <v>756</v>
      </c>
      <c r="B41" s="183">
        <v>75618</v>
      </c>
      <c r="C41" s="184">
        <v>480</v>
      </c>
      <c r="D41" s="188" t="s">
        <v>341</v>
      </c>
      <c r="E41" s="185">
        <v>57000</v>
      </c>
    </row>
    <row r="42" spans="1:5" ht="12.75">
      <c r="A42" s="182">
        <v>854</v>
      </c>
      <c r="B42" s="183">
        <v>85401</v>
      </c>
      <c r="C42" s="184">
        <v>830</v>
      </c>
      <c r="D42" s="188" t="s">
        <v>342</v>
      </c>
      <c r="E42" s="185">
        <v>120000</v>
      </c>
    </row>
    <row r="43" spans="1:5" ht="25.5">
      <c r="A43" s="182"/>
      <c r="B43" s="183"/>
      <c r="C43" s="184"/>
      <c r="D43" s="186" t="s">
        <v>343</v>
      </c>
      <c r="E43" s="187">
        <f>SUM(E44:E49)</f>
        <v>2416869</v>
      </c>
    </row>
    <row r="44" spans="1:5" ht="25.5">
      <c r="A44" s="182">
        <v>750</v>
      </c>
      <c r="B44" s="183">
        <v>75011</v>
      </c>
      <c r="C44" s="184">
        <v>2010</v>
      </c>
      <c r="D44" s="188" t="s">
        <v>343</v>
      </c>
      <c r="E44" s="185">
        <v>39510</v>
      </c>
    </row>
    <row r="45" spans="1:5" ht="25.5">
      <c r="A45" s="182">
        <v>751</v>
      </c>
      <c r="B45" s="183">
        <v>75101</v>
      </c>
      <c r="C45" s="184">
        <v>2010</v>
      </c>
      <c r="D45" s="188" t="s">
        <v>343</v>
      </c>
      <c r="E45" s="185">
        <v>835</v>
      </c>
    </row>
    <row r="46" spans="1:5" ht="25.5">
      <c r="A46" s="182">
        <v>852</v>
      </c>
      <c r="B46" s="183">
        <v>85203</v>
      </c>
      <c r="C46" s="184">
        <v>2010</v>
      </c>
      <c r="D46" s="188" t="s">
        <v>343</v>
      </c>
      <c r="E46" s="185">
        <v>390420</v>
      </c>
    </row>
    <row r="47" spans="1:5" ht="25.5">
      <c r="A47" s="182">
        <v>852</v>
      </c>
      <c r="B47" s="183">
        <v>85212</v>
      </c>
      <c r="C47" s="184">
        <v>2010</v>
      </c>
      <c r="D47" s="188" t="s">
        <v>343</v>
      </c>
      <c r="E47" s="185">
        <v>1853644</v>
      </c>
    </row>
    <row r="48" spans="1:5" ht="25.5">
      <c r="A48" s="182">
        <v>852</v>
      </c>
      <c r="B48" s="183">
        <v>85213</v>
      </c>
      <c r="C48" s="184">
        <v>2010</v>
      </c>
      <c r="D48" s="188" t="s">
        <v>343</v>
      </c>
      <c r="E48" s="185">
        <v>14036</v>
      </c>
    </row>
    <row r="49" spans="1:5" ht="25.5">
      <c r="A49" s="182">
        <v>852</v>
      </c>
      <c r="B49" s="183">
        <v>85214</v>
      </c>
      <c r="C49" s="184">
        <v>2010</v>
      </c>
      <c r="D49" s="188" t="s">
        <v>343</v>
      </c>
      <c r="E49" s="185">
        <v>118424</v>
      </c>
    </row>
    <row r="50" spans="1:5" ht="12.75">
      <c r="A50" s="182"/>
      <c r="B50" s="183"/>
      <c r="C50" s="184"/>
      <c r="D50" s="186" t="s">
        <v>344</v>
      </c>
      <c r="E50" s="187">
        <f>SUM(E51:E54)</f>
        <v>260856</v>
      </c>
    </row>
    <row r="51" spans="1:5" ht="12.75">
      <c r="A51" s="182">
        <v>758</v>
      </c>
      <c r="B51" s="183">
        <v>75814</v>
      </c>
      <c r="C51" s="184">
        <v>2030</v>
      </c>
      <c r="D51" s="188" t="s">
        <v>344</v>
      </c>
      <c r="E51" s="185">
        <v>112671</v>
      </c>
    </row>
    <row r="52" spans="1:5" ht="12.75">
      <c r="A52" s="182">
        <v>852</v>
      </c>
      <c r="B52" s="183">
        <v>85214</v>
      </c>
      <c r="C52" s="184">
        <v>2030</v>
      </c>
      <c r="D52" s="188" t="s">
        <v>344</v>
      </c>
      <c r="E52" s="185">
        <v>17014</v>
      </c>
    </row>
    <row r="53" spans="1:5" ht="12.75">
      <c r="A53" s="182">
        <v>852</v>
      </c>
      <c r="B53" s="183">
        <v>85219</v>
      </c>
      <c r="C53" s="184">
        <v>2030</v>
      </c>
      <c r="D53" s="188" t="s">
        <v>344</v>
      </c>
      <c r="E53" s="185">
        <v>82518</v>
      </c>
    </row>
    <row r="54" spans="1:5" ht="12.75">
      <c r="A54" s="182">
        <v>852</v>
      </c>
      <c r="B54" s="183">
        <v>85295</v>
      </c>
      <c r="C54" s="184">
        <v>2030</v>
      </c>
      <c r="D54" s="188" t="s">
        <v>344</v>
      </c>
      <c r="E54" s="185">
        <v>48653</v>
      </c>
    </row>
    <row r="55" spans="1:5" ht="25.5">
      <c r="A55" s="182"/>
      <c r="B55" s="183"/>
      <c r="C55" s="184"/>
      <c r="D55" s="186" t="s">
        <v>345</v>
      </c>
      <c r="E55" s="187">
        <f>SUM(E56:E57)</f>
        <v>56145</v>
      </c>
    </row>
    <row r="56" spans="1:5" ht="25.5">
      <c r="A56" s="182">
        <v>801</v>
      </c>
      <c r="B56" s="183">
        <v>80101</v>
      </c>
      <c r="C56" s="184">
        <v>2706</v>
      </c>
      <c r="D56" s="188" t="s">
        <v>346</v>
      </c>
      <c r="E56" s="185">
        <v>12545</v>
      </c>
    </row>
    <row r="57" spans="1:5" ht="25.5">
      <c r="A57" s="182">
        <v>801</v>
      </c>
      <c r="B57" s="183">
        <v>80101</v>
      </c>
      <c r="C57" s="184">
        <v>6290</v>
      </c>
      <c r="D57" s="188" t="s">
        <v>346</v>
      </c>
      <c r="E57" s="185">
        <v>43600</v>
      </c>
    </row>
    <row r="58" spans="1:5" ht="12.75">
      <c r="A58" s="182"/>
      <c r="B58" s="183"/>
      <c r="C58" s="184"/>
      <c r="D58" s="186" t="s">
        <v>347</v>
      </c>
      <c r="E58" s="187">
        <f>SUM(E59:E61)</f>
        <v>5210280</v>
      </c>
    </row>
    <row r="59" spans="1:5" ht="12.75">
      <c r="A59" s="182">
        <v>758</v>
      </c>
      <c r="B59" s="183">
        <v>75801</v>
      </c>
      <c r="C59" s="184">
        <v>2920</v>
      </c>
      <c r="D59" s="188" t="s">
        <v>347</v>
      </c>
      <c r="E59" s="185">
        <v>3063168</v>
      </c>
    </row>
    <row r="60" spans="1:5" ht="12.75">
      <c r="A60" s="182">
        <v>758</v>
      </c>
      <c r="B60" s="183">
        <v>75807</v>
      </c>
      <c r="C60" s="184">
        <v>2920</v>
      </c>
      <c r="D60" s="188" t="s">
        <v>347</v>
      </c>
      <c r="E60" s="185">
        <v>2073343</v>
      </c>
    </row>
    <row r="61" spans="1:5" ht="12.75">
      <c r="A61" s="182">
        <v>758</v>
      </c>
      <c r="B61" s="183">
        <v>75831</v>
      </c>
      <c r="C61" s="184">
        <v>2920</v>
      </c>
      <c r="D61" s="188" t="s">
        <v>347</v>
      </c>
      <c r="E61" s="185">
        <v>73769</v>
      </c>
    </row>
    <row r="62" spans="1:5" ht="25.5">
      <c r="A62" s="182"/>
      <c r="B62" s="183"/>
      <c r="C62" s="184"/>
      <c r="D62" s="186" t="s">
        <v>348</v>
      </c>
      <c r="E62" s="187">
        <f>SUM(E63)</f>
        <v>150000</v>
      </c>
    </row>
    <row r="63" spans="1:5" ht="25.5">
      <c r="A63" s="182">
        <v>900</v>
      </c>
      <c r="B63" s="183">
        <v>90001</v>
      </c>
      <c r="C63" s="184">
        <v>6610</v>
      </c>
      <c r="D63" s="188" t="s">
        <v>349</v>
      </c>
      <c r="E63" s="185">
        <v>150000</v>
      </c>
    </row>
    <row r="64" spans="1:5" ht="12.75">
      <c r="A64" s="207" t="s">
        <v>350</v>
      </c>
      <c r="B64" s="207"/>
      <c r="C64" s="207"/>
      <c r="D64" s="207"/>
      <c r="E64" s="187">
        <f>SUM(E9+E43+E50+E55+E58+E62)</f>
        <v>10496103.71</v>
      </c>
    </row>
  </sheetData>
  <mergeCells count="1">
    <mergeCell ref="A64:D6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4" sqref="E4"/>
    </sheetView>
  </sheetViews>
  <sheetFormatPr defaultColWidth="9.00390625" defaultRowHeight="12.75"/>
  <cols>
    <col min="1" max="1" width="6.25390625" style="0" customWidth="1"/>
    <col min="2" max="2" width="6.125" style="0" customWidth="1"/>
    <col min="4" max="4" width="18.25390625" style="0" customWidth="1"/>
    <col min="5" max="5" width="27.625" style="0" customWidth="1"/>
    <col min="6" max="6" width="11.25390625" style="0" customWidth="1"/>
  </cols>
  <sheetData>
    <row r="1" ht="12.75">
      <c r="E1" t="s">
        <v>190</v>
      </c>
    </row>
    <row r="2" ht="12.75">
      <c r="E2" t="s">
        <v>64</v>
      </c>
    </row>
    <row r="3" ht="12.75">
      <c r="E3" t="s">
        <v>65</v>
      </c>
    </row>
    <row r="4" ht="12.75">
      <c r="E4" t="s">
        <v>66</v>
      </c>
    </row>
    <row r="7" spans="1:6" ht="15.75">
      <c r="A7" s="230" t="s">
        <v>184</v>
      </c>
      <c r="B7" s="230"/>
      <c r="C7" s="230"/>
      <c r="D7" s="230"/>
      <c r="E7" s="230"/>
      <c r="F7" s="230"/>
    </row>
    <row r="8" spans="4:6" ht="18">
      <c r="D8" s="96"/>
      <c r="E8" s="96"/>
      <c r="F8" s="96"/>
    </row>
    <row r="9" spans="4:6" ht="12.75">
      <c r="D9" s="2"/>
      <c r="E9" s="2"/>
      <c r="F9" s="106" t="s">
        <v>1</v>
      </c>
    </row>
    <row r="10" spans="1:6" ht="12.75">
      <c r="A10" s="231" t="s">
        <v>2</v>
      </c>
      <c r="B10" s="231" t="s">
        <v>67</v>
      </c>
      <c r="C10" s="231" t="s">
        <v>154</v>
      </c>
      <c r="D10" s="232" t="s">
        <v>185</v>
      </c>
      <c r="E10" s="232" t="s">
        <v>186</v>
      </c>
      <c r="F10" s="232" t="s">
        <v>187</v>
      </c>
    </row>
    <row r="11" spans="1:6" ht="12.75">
      <c r="A11" s="231"/>
      <c r="B11" s="231"/>
      <c r="C11" s="231"/>
      <c r="D11" s="232"/>
      <c r="E11" s="232"/>
      <c r="F11" s="232"/>
    </row>
    <row r="12" spans="1:6" ht="12.75">
      <c r="A12" s="231"/>
      <c r="B12" s="231"/>
      <c r="C12" s="231"/>
      <c r="D12" s="232"/>
      <c r="E12" s="232"/>
      <c r="F12" s="232"/>
    </row>
    <row r="13" spans="1:6" ht="12.75">
      <c r="A13" s="80">
        <v>1</v>
      </c>
      <c r="B13" s="80">
        <v>2</v>
      </c>
      <c r="C13" s="80">
        <v>3</v>
      </c>
      <c r="D13" s="80">
        <v>4</v>
      </c>
      <c r="E13" s="80">
        <v>5</v>
      </c>
      <c r="F13" s="80">
        <v>6</v>
      </c>
    </row>
    <row r="14" spans="1:6" ht="56.25">
      <c r="A14" s="10" t="s">
        <v>7</v>
      </c>
      <c r="B14" s="10">
        <v>921</v>
      </c>
      <c r="C14" s="10">
        <v>92113</v>
      </c>
      <c r="D14" s="107" t="s">
        <v>188</v>
      </c>
      <c r="E14" s="108" t="s">
        <v>189</v>
      </c>
      <c r="F14" s="109">
        <v>192000</v>
      </c>
    </row>
    <row r="15" spans="1:6" ht="12.75">
      <c r="A15" s="238" t="s">
        <v>91</v>
      </c>
      <c r="B15" s="239"/>
      <c r="C15" s="239"/>
      <c r="D15" s="240"/>
      <c r="E15" s="110"/>
      <c r="F15" s="111">
        <f>SUM(F14)</f>
        <v>192000</v>
      </c>
    </row>
  </sheetData>
  <mergeCells count="8">
    <mergeCell ref="A15:D15"/>
    <mergeCell ref="A7:F7"/>
    <mergeCell ref="A10:A12"/>
    <mergeCell ref="B10:B12"/>
    <mergeCell ref="C10:C12"/>
    <mergeCell ref="D10:D12"/>
    <mergeCell ref="E10:E12"/>
    <mergeCell ref="F10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1" sqref="D1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8.125" style="0" customWidth="1"/>
    <col min="4" max="4" width="48.25390625" style="0" customWidth="1"/>
    <col min="5" max="5" width="11.00390625" style="0" customWidth="1"/>
  </cols>
  <sheetData>
    <row r="1" ht="12.75">
      <c r="D1" s="120" t="s">
        <v>197</v>
      </c>
    </row>
    <row r="2" ht="12.75">
      <c r="D2" s="120" t="s">
        <v>64</v>
      </c>
    </row>
    <row r="3" ht="12.75">
      <c r="D3" s="120" t="s">
        <v>65</v>
      </c>
    </row>
    <row r="4" ht="12.75">
      <c r="D4" s="120" t="s">
        <v>66</v>
      </c>
    </row>
    <row r="5" ht="12.75">
      <c r="D5" s="120"/>
    </row>
    <row r="6" spans="1:5" ht="20.25" customHeight="1">
      <c r="A6" s="216" t="s">
        <v>191</v>
      </c>
      <c r="B6" s="216"/>
      <c r="C6" s="216"/>
      <c r="D6" s="216"/>
      <c r="E6" s="216"/>
    </row>
    <row r="7" spans="1:5" ht="12.75">
      <c r="A7" s="34"/>
      <c r="B7" s="34"/>
      <c r="C7" s="34"/>
      <c r="D7" s="112"/>
      <c r="E7" s="112"/>
    </row>
    <row r="8" spans="1:5" ht="12.75">
      <c r="A8" s="34"/>
      <c r="B8" s="34"/>
      <c r="C8" s="34"/>
      <c r="D8" s="113"/>
      <c r="E8" s="23" t="s">
        <v>1</v>
      </c>
    </row>
    <row r="9" spans="1:5" ht="12.75">
      <c r="A9" s="24" t="s">
        <v>2</v>
      </c>
      <c r="B9" s="24" t="s">
        <v>67</v>
      </c>
      <c r="C9" s="24" t="s">
        <v>154</v>
      </c>
      <c r="D9" s="24" t="s">
        <v>192</v>
      </c>
      <c r="E9" s="24" t="s">
        <v>193</v>
      </c>
    </row>
    <row r="10" spans="1:5" ht="12.75">
      <c r="A10" s="25">
        <v>1</v>
      </c>
      <c r="B10" s="25">
        <v>2</v>
      </c>
      <c r="C10" s="25">
        <v>3</v>
      </c>
      <c r="D10" s="25">
        <v>4</v>
      </c>
      <c r="E10" s="25">
        <v>5</v>
      </c>
    </row>
    <row r="11" spans="1:5" ht="33.75">
      <c r="A11" s="114" t="s">
        <v>7</v>
      </c>
      <c r="B11" s="114">
        <v>852</v>
      </c>
      <c r="C11" s="114">
        <v>85203</v>
      </c>
      <c r="D11" s="115" t="s">
        <v>194</v>
      </c>
      <c r="E11" s="116">
        <v>390420</v>
      </c>
    </row>
    <row r="12" spans="1:5" ht="12.75">
      <c r="A12" s="117" t="s">
        <v>10</v>
      </c>
      <c r="B12" s="117">
        <v>921</v>
      </c>
      <c r="C12" s="117">
        <v>92195</v>
      </c>
      <c r="D12" s="118" t="s">
        <v>195</v>
      </c>
      <c r="E12" s="119">
        <v>2000</v>
      </c>
    </row>
    <row r="13" spans="1:5" ht="33.75">
      <c r="A13" s="117" t="s">
        <v>12</v>
      </c>
      <c r="B13" s="117">
        <v>926</v>
      </c>
      <c r="C13" s="117">
        <v>92605</v>
      </c>
      <c r="D13" s="118" t="s">
        <v>196</v>
      </c>
      <c r="E13" s="119">
        <v>25000</v>
      </c>
    </row>
    <row r="14" spans="1:5" ht="12.75">
      <c r="A14" s="241" t="s">
        <v>91</v>
      </c>
      <c r="B14" s="242"/>
      <c r="C14" s="242"/>
      <c r="D14" s="243"/>
      <c r="E14" s="28">
        <f>SUM(E11:E13)</f>
        <v>417420</v>
      </c>
    </row>
  </sheetData>
  <mergeCells count="2">
    <mergeCell ref="A6:E6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G10" sqref="G10"/>
    </sheetView>
  </sheetViews>
  <sheetFormatPr defaultColWidth="9.00390625" defaultRowHeight="12.75"/>
  <cols>
    <col min="1" max="1" width="5.75390625" style="0" customWidth="1"/>
    <col min="2" max="2" width="56.75390625" style="0" customWidth="1"/>
    <col min="3" max="3" width="13.75390625" style="0" customWidth="1"/>
  </cols>
  <sheetData>
    <row r="1" ht="12.75">
      <c r="C1" t="s">
        <v>212</v>
      </c>
    </row>
    <row r="2" ht="12.75">
      <c r="C2" t="s">
        <v>64</v>
      </c>
    </row>
    <row r="3" ht="12.75">
      <c r="C3" t="s">
        <v>65</v>
      </c>
    </row>
    <row r="4" ht="12.75">
      <c r="C4" t="s">
        <v>66</v>
      </c>
    </row>
    <row r="7" spans="1:3" ht="18">
      <c r="A7" s="244" t="s">
        <v>198</v>
      </c>
      <c r="B7" s="244"/>
      <c r="C7" s="244"/>
    </row>
    <row r="8" spans="1:3" ht="18">
      <c r="A8" s="244" t="s">
        <v>199</v>
      </c>
      <c r="B8" s="244"/>
      <c r="C8" s="244"/>
    </row>
    <row r="9" spans="1:3" ht="18">
      <c r="A9" s="2"/>
      <c r="B9" s="96" t="s">
        <v>220</v>
      </c>
      <c r="C9" s="2"/>
    </row>
    <row r="10" spans="1:3" ht="12.75">
      <c r="A10" s="2"/>
      <c r="B10" s="2"/>
      <c r="C10" s="23" t="s">
        <v>1</v>
      </c>
    </row>
    <row r="11" spans="1:3" ht="12.75">
      <c r="A11" s="4" t="s">
        <v>2</v>
      </c>
      <c r="B11" s="4" t="s">
        <v>171</v>
      </c>
      <c r="C11" s="4" t="s">
        <v>200</v>
      </c>
    </row>
    <row r="12" spans="1:3" ht="12.75">
      <c r="A12" s="7" t="s">
        <v>179</v>
      </c>
      <c r="B12" s="121" t="s">
        <v>172</v>
      </c>
      <c r="C12" s="122">
        <v>3866.27</v>
      </c>
    </row>
    <row r="13" spans="1:3" ht="12.75">
      <c r="A13" s="7" t="s">
        <v>201</v>
      </c>
      <c r="B13" s="121" t="s">
        <v>202</v>
      </c>
      <c r="C13" s="122">
        <f>SUM(C14:C16)</f>
        <v>15000</v>
      </c>
    </row>
    <row r="14" spans="1:7" ht="12.75">
      <c r="A14" s="123" t="s">
        <v>7</v>
      </c>
      <c r="B14" s="124" t="s">
        <v>203</v>
      </c>
      <c r="C14" s="125">
        <v>5000</v>
      </c>
      <c r="G14" s="145"/>
    </row>
    <row r="15" spans="1:3" ht="38.25">
      <c r="A15" s="13" t="s">
        <v>10</v>
      </c>
      <c r="B15" s="126" t="s">
        <v>204</v>
      </c>
      <c r="C15" s="127">
        <v>10000</v>
      </c>
    </row>
    <row r="16" spans="1:3" ht="12.75">
      <c r="A16" s="19" t="s">
        <v>12</v>
      </c>
      <c r="B16" s="128"/>
      <c r="C16" s="129"/>
    </row>
    <row r="17" spans="1:3" ht="12.75">
      <c r="A17" s="7" t="s">
        <v>205</v>
      </c>
      <c r="B17" s="121" t="s">
        <v>174</v>
      </c>
      <c r="C17" s="122">
        <f>SUM(C18+C21)</f>
        <v>17500</v>
      </c>
    </row>
    <row r="18" spans="1:3" ht="12.75">
      <c r="A18" s="10" t="s">
        <v>7</v>
      </c>
      <c r="B18" s="130" t="s">
        <v>206</v>
      </c>
      <c r="C18" s="131">
        <f>SUM(C19:C20)</f>
        <v>7500</v>
      </c>
    </row>
    <row r="19" spans="1:3" ht="38.25">
      <c r="A19" s="13"/>
      <c r="B19" s="126" t="s">
        <v>207</v>
      </c>
      <c r="C19" s="127">
        <v>1500</v>
      </c>
    </row>
    <row r="20" spans="1:3" ht="63.75">
      <c r="A20" s="13"/>
      <c r="B20" s="126" t="s">
        <v>208</v>
      </c>
      <c r="C20" s="127">
        <v>6000</v>
      </c>
    </row>
    <row r="21" spans="1:3" ht="12.75">
      <c r="A21" s="13" t="s">
        <v>10</v>
      </c>
      <c r="B21" s="132" t="s">
        <v>209</v>
      </c>
      <c r="C21" s="127">
        <f>SUM(C22:C23)</f>
        <v>10000</v>
      </c>
    </row>
    <row r="22" spans="1:3" ht="63.75">
      <c r="A22" s="13"/>
      <c r="B22" s="126" t="s">
        <v>210</v>
      </c>
      <c r="C22" s="127">
        <v>10000</v>
      </c>
    </row>
    <row r="23" spans="1:3" ht="12.75">
      <c r="A23" s="19"/>
      <c r="B23" s="133"/>
      <c r="C23" s="129"/>
    </row>
    <row r="24" spans="1:3" ht="12.75">
      <c r="A24" s="7" t="s">
        <v>211</v>
      </c>
      <c r="B24" s="121" t="s">
        <v>175</v>
      </c>
      <c r="C24" s="122">
        <f>SUM(C12+C13-C17)</f>
        <v>1366.2700000000004</v>
      </c>
    </row>
  </sheetData>
  <mergeCells count="2"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6.25390625" style="0" customWidth="1"/>
    <col min="4" max="4" width="44.125" style="0" customWidth="1"/>
  </cols>
  <sheetData>
    <row r="1" spans="1:5" ht="12.75">
      <c r="A1" s="134"/>
      <c r="B1" s="134"/>
      <c r="C1" s="134"/>
      <c r="D1" s="135" t="s">
        <v>213</v>
      </c>
      <c r="E1" s="134"/>
    </row>
    <row r="2" spans="1:5" ht="12.75">
      <c r="A2" s="134"/>
      <c r="B2" s="134"/>
      <c r="C2" s="134"/>
      <c r="D2" s="135" t="s">
        <v>217</v>
      </c>
      <c r="E2" s="134"/>
    </row>
    <row r="3" spans="1:5" ht="12.75">
      <c r="A3" s="134"/>
      <c r="B3" s="134"/>
      <c r="C3" s="134"/>
      <c r="D3" s="135" t="s">
        <v>65</v>
      </c>
      <c r="E3" s="134"/>
    </row>
    <row r="4" spans="1:5" ht="12.75">
      <c r="A4" s="134"/>
      <c r="B4" s="134"/>
      <c r="C4" s="134"/>
      <c r="D4" s="135" t="s">
        <v>218</v>
      </c>
      <c r="E4" s="134"/>
    </row>
    <row r="5" spans="1:5" ht="12.75">
      <c r="A5" s="134"/>
      <c r="B5" s="136" t="s">
        <v>219</v>
      </c>
      <c r="C5" s="136"/>
      <c r="D5" s="136"/>
      <c r="E5" s="134"/>
    </row>
    <row r="6" spans="1:5" ht="12.75">
      <c r="A6" s="134"/>
      <c r="B6" s="134"/>
      <c r="C6" s="134"/>
      <c r="D6" s="134"/>
      <c r="E6" s="134"/>
    </row>
    <row r="7" spans="1:5" ht="12.75">
      <c r="A7" s="134"/>
      <c r="B7" s="134"/>
      <c r="C7" s="134"/>
      <c r="D7" s="134"/>
      <c r="E7" s="134"/>
    </row>
    <row r="8" spans="1:5" ht="12.75">
      <c r="A8" s="134"/>
      <c r="B8" s="134"/>
      <c r="C8" s="134"/>
      <c r="D8" s="134"/>
      <c r="E8" s="134" t="s">
        <v>1</v>
      </c>
    </row>
    <row r="9" spans="1:5" ht="12.75">
      <c r="A9" s="246" t="s">
        <v>67</v>
      </c>
      <c r="B9" s="246" t="s">
        <v>154</v>
      </c>
      <c r="C9" s="246" t="s">
        <v>155</v>
      </c>
      <c r="D9" s="246" t="s">
        <v>3</v>
      </c>
      <c r="E9" s="245" t="s">
        <v>214</v>
      </c>
    </row>
    <row r="10" spans="1:5" ht="12.75">
      <c r="A10" s="246"/>
      <c r="B10" s="246"/>
      <c r="C10" s="246"/>
      <c r="D10" s="246"/>
      <c r="E10" s="246"/>
    </row>
    <row r="11" spans="1:5" ht="12.75">
      <c r="A11" s="25">
        <v>1</v>
      </c>
      <c r="B11" s="25">
        <v>2</v>
      </c>
      <c r="C11" s="25">
        <v>3</v>
      </c>
      <c r="D11" s="25">
        <v>4</v>
      </c>
      <c r="E11" s="25">
        <v>5</v>
      </c>
    </row>
    <row r="12" spans="1:5" ht="21.75">
      <c r="A12" s="137">
        <v>750</v>
      </c>
      <c r="B12" s="138">
        <v>75011</v>
      </c>
      <c r="C12" s="139">
        <v>2350</v>
      </c>
      <c r="D12" s="140" t="s">
        <v>215</v>
      </c>
      <c r="E12" s="141">
        <v>23143</v>
      </c>
    </row>
    <row r="13" spans="1:5" ht="12.75">
      <c r="A13" s="142"/>
      <c r="B13" s="143"/>
      <c r="C13" s="143"/>
      <c r="D13" s="143" t="s">
        <v>216</v>
      </c>
      <c r="E13" s="144">
        <f>SUM(E12)</f>
        <v>23143</v>
      </c>
    </row>
  </sheetData>
  <mergeCells count="5">
    <mergeCell ref="E9:E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49">
      <selection activeCell="F54" sqref="F54"/>
    </sheetView>
  </sheetViews>
  <sheetFormatPr defaultColWidth="9.00390625" defaultRowHeight="12.75"/>
  <cols>
    <col min="1" max="1" width="4.375" style="0" customWidth="1"/>
    <col min="2" max="2" width="6.625" style="0" customWidth="1"/>
    <col min="3" max="3" width="37.875" style="0" customWidth="1"/>
    <col min="4" max="4" width="10.75390625" style="0" customWidth="1"/>
    <col min="5" max="5" width="11.375" style="0" customWidth="1"/>
    <col min="6" max="6" width="10.375" style="0" customWidth="1"/>
    <col min="7" max="7" width="10.875" style="0" customWidth="1"/>
    <col min="11" max="11" width="9.75390625" style="0" customWidth="1"/>
  </cols>
  <sheetData>
    <row r="1" spans="1:11" ht="12.75">
      <c r="A1" s="134"/>
      <c r="B1" s="134"/>
      <c r="C1" s="134"/>
      <c r="D1" s="134"/>
      <c r="E1" s="134"/>
      <c r="F1" s="134"/>
      <c r="G1" s="134"/>
      <c r="H1" s="134" t="s">
        <v>223</v>
      </c>
      <c r="I1" s="134"/>
      <c r="J1" s="134"/>
      <c r="K1" s="134"/>
    </row>
    <row r="2" spans="1:11" ht="12.75">
      <c r="A2" s="134"/>
      <c r="B2" s="134"/>
      <c r="C2" s="134"/>
      <c r="D2" s="134"/>
      <c r="E2" s="134"/>
      <c r="F2" s="134"/>
      <c r="G2" s="134"/>
      <c r="H2" s="134" t="s">
        <v>64</v>
      </c>
      <c r="I2" s="134"/>
      <c r="J2" s="134"/>
      <c r="K2" s="134"/>
    </row>
    <row r="3" spans="1:11" ht="12.75">
      <c r="A3" s="134"/>
      <c r="B3" s="134"/>
      <c r="C3" s="134"/>
      <c r="D3" s="134"/>
      <c r="E3" s="134"/>
      <c r="F3" s="134"/>
      <c r="G3" s="134"/>
      <c r="H3" s="134" t="s">
        <v>65</v>
      </c>
      <c r="I3" s="134"/>
      <c r="J3" s="134"/>
      <c r="K3" s="134"/>
    </row>
    <row r="4" spans="1:11" ht="12.75">
      <c r="A4" s="134"/>
      <c r="B4" s="134"/>
      <c r="C4" s="134"/>
      <c r="D4" s="134"/>
      <c r="E4" s="134"/>
      <c r="F4" s="134"/>
      <c r="G4" s="134"/>
      <c r="H4" s="134" t="s">
        <v>66</v>
      </c>
      <c r="I4" s="134"/>
      <c r="J4" s="134"/>
      <c r="K4" s="134"/>
    </row>
    <row r="5" spans="1:11" ht="12.75">
      <c r="A5" s="134"/>
      <c r="B5" s="134"/>
      <c r="C5" s="136" t="s">
        <v>224</v>
      </c>
      <c r="D5" s="136"/>
      <c r="E5" s="136"/>
      <c r="F5" s="136"/>
      <c r="G5" s="136"/>
      <c r="H5" s="136"/>
      <c r="I5" s="134"/>
      <c r="J5" s="134"/>
      <c r="K5" s="134"/>
    </row>
    <row r="6" spans="1:11" ht="12.7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1" ht="12.75">
      <c r="A7" s="146" t="s">
        <v>67</v>
      </c>
      <c r="B7" s="146" t="s">
        <v>154</v>
      </c>
      <c r="C7" s="147" t="s">
        <v>225</v>
      </c>
      <c r="D7" s="146" t="s">
        <v>200</v>
      </c>
      <c r="E7" s="148"/>
      <c r="F7" s="148"/>
      <c r="G7" s="148"/>
      <c r="H7" s="148" t="s">
        <v>112</v>
      </c>
      <c r="I7" s="148"/>
      <c r="J7" s="148"/>
      <c r="K7" s="149"/>
    </row>
    <row r="8" spans="1:11" ht="12.75">
      <c r="A8" s="150"/>
      <c r="B8" s="150"/>
      <c r="C8" s="150"/>
      <c r="D8" s="150"/>
      <c r="E8" s="146" t="s">
        <v>206</v>
      </c>
      <c r="F8" s="148"/>
      <c r="G8" s="148"/>
      <c r="H8" s="148" t="s">
        <v>117</v>
      </c>
      <c r="I8" s="148"/>
      <c r="J8" s="148"/>
      <c r="K8" s="147" t="s">
        <v>174</v>
      </c>
    </row>
    <row r="9" spans="1:11" ht="12.75">
      <c r="A9" s="150"/>
      <c r="B9" s="150"/>
      <c r="C9" s="150"/>
      <c r="D9" s="150"/>
      <c r="E9" s="151"/>
      <c r="F9" s="152" t="s">
        <v>226</v>
      </c>
      <c r="G9" s="146" t="s">
        <v>227</v>
      </c>
      <c r="H9" s="147" t="s">
        <v>228</v>
      </c>
      <c r="I9" s="146" t="s">
        <v>229</v>
      </c>
      <c r="J9" s="146" t="s">
        <v>230</v>
      </c>
      <c r="K9" s="153" t="s">
        <v>231</v>
      </c>
    </row>
    <row r="10" spans="1:11" ht="33.75">
      <c r="A10" s="154"/>
      <c r="B10" s="154"/>
      <c r="C10" s="154"/>
      <c r="D10" s="154"/>
      <c r="E10" s="155"/>
      <c r="F10" s="156"/>
      <c r="G10" s="157" t="s">
        <v>232</v>
      </c>
      <c r="H10" s="158"/>
      <c r="I10" s="157" t="s">
        <v>233</v>
      </c>
      <c r="J10" s="157" t="s">
        <v>234</v>
      </c>
      <c r="K10" s="155"/>
    </row>
    <row r="11" spans="1:11" ht="12.75">
      <c r="A11" s="154"/>
      <c r="B11" s="154"/>
      <c r="C11" s="159" t="s">
        <v>235</v>
      </c>
      <c r="D11" s="160">
        <f>SUM(D15+D18+D21+D24+D31+D35+D38+D41+D44+D54+D58+D65+D69+D75+D79+D82)</f>
        <v>8647134.19</v>
      </c>
      <c r="E11" s="160">
        <f>SUM(E15+E18+E21+E24+E31+E35+E38+E41+E44+E54+E58+E65+E69+E75+E79+E82)</f>
        <v>7328591.1899999995</v>
      </c>
      <c r="F11" s="160">
        <f>SUM(F15+F18+F21+F24+F31+F35+F38+F41+F44+F54+F58+F65+F69+F75+F79+F82)</f>
        <v>3830763</v>
      </c>
      <c r="G11" s="160">
        <f>SUM(G16+G18+G21+G24+G31+G35+G38+G41+G44+G54+G58+G65+G69+G75+G79+G82)</f>
        <v>738601</v>
      </c>
      <c r="H11" s="160">
        <f>SUM(H16+H18+H21+H24+H31+H35+H38+H41+H44+H54+H58+H65+H69+H75+H79+H82)</f>
        <v>235800</v>
      </c>
      <c r="I11" s="160">
        <f>SUM(I16+I18+I21+I24+I31+I35+I38+I41+I44+I54+I58+I65+I69+I75+I79+I82)</f>
        <v>55770.58</v>
      </c>
      <c r="J11" s="160">
        <f>SUM(J16+J18+J21+J24+J31+J35+J38+J41+J44+J54+J58+J65+J69+J75+J79+J82)</f>
        <v>0</v>
      </c>
      <c r="K11" s="160">
        <f>SUM(K15+K18+K21+K24+K31+K35+K38+K41+K44+K54+K58+K65+K69+K75+K79+K82)</f>
        <v>1318543</v>
      </c>
    </row>
    <row r="12" spans="1:11" ht="12.75">
      <c r="A12" s="161">
        <v>10</v>
      </c>
      <c r="B12" s="162"/>
      <c r="C12" s="162" t="s">
        <v>236</v>
      </c>
      <c r="D12" s="163"/>
      <c r="E12" s="163"/>
      <c r="F12" s="163"/>
      <c r="G12" s="163"/>
      <c r="H12" s="163"/>
      <c r="I12" s="163"/>
      <c r="J12" s="163"/>
      <c r="K12" s="163"/>
    </row>
    <row r="13" spans="1:11" ht="12.75">
      <c r="A13" s="161"/>
      <c r="B13" s="164">
        <v>1030</v>
      </c>
      <c r="C13" s="165" t="s">
        <v>237</v>
      </c>
      <c r="D13" s="166">
        <v>7214</v>
      </c>
      <c r="E13" s="166">
        <v>7214</v>
      </c>
      <c r="F13" s="166"/>
      <c r="G13" s="166"/>
      <c r="H13" s="166"/>
      <c r="I13" s="166"/>
      <c r="J13" s="166"/>
      <c r="K13" s="166"/>
    </row>
    <row r="14" spans="1:11" ht="12.75">
      <c r="A14" s="161"/>
      <c r="B14" s="164">
        <v>1095</v>
      </c>
      <c r="C14" s="167" t="s">
        <v>238</v>
      </c>
      <c r="D14" s="168">
        <v>16000</v>
      </c>
      <c r="E14" s="168">
        <v>16000</v>
      </c>
      <c r="F14" s="168"/>
      <c r="G14" s="168"/>
      <c r="H14" s="168">
        <v>3000</v>
      </c>
      <c r="I14" s="168"/>
      <c r="J14" s="168"/>
      <c r="K14" s="168"/>
    </row>
    <row r="15" spans="1:11" ht="12.75">
      <c r="A15" s="161"/>
      <c r="B15" s="164"/>
      <c r="C15" s="169" t="s">
        <v>239</v>
      </c>
      <c r="D15" s="168">
        <f>SUM(D13:D14)</f>
        <v>23214</v>
      </c>
      <c r="E15" s="168">
        <f>SUM(E13:E14)</f>
        <v>23214</v>
      </c>
      <c r="F15" s="168"/>
      <c r="G15" s="168"/>
      <c r="H15" s="168"/>
      <c r="I15" s="168"/>
      <c r="J15" s="168"/>
      <c r="K15" s="168"/>
    </row>
    <row r="16" spans="1:11" ht="12.75">
      <c r="A16" s="161">
        <v>600</v>
      </c>
      <c r="B16" s="164"/>
      <c r="C16" s="167" t="s">
        <v>240</v>
      </c>
      <c r="D16" s="168"/>
      <c r="E16" s="168"/>
      <c r="F16" s="168">
        <f aca="true" t="shared" si="0" ref="F16:K16">SUM(F13:F14)</f>
        <v>0</v>
      </c>
      <c r="G16" s="168">
        <f t="shared" si="0"/>
        <v>0</v>
      </c>
      <c r="H16" s="168">
        <f t="shared" si="0"/>
        <v>3000</v>
      </c>
      <c r="I16" s="168">
        <f t="shared" si="0"/>
        <v>0</v>
      </c>
      <c r="J16" s="168">
        <f t="shared" si="0"/>
        <v>0</v>
      </c>
      <c r="K16" s="168">
        <f t="shared" si="0"/>
        <v>0</v>
      </c>
    </row>
    <row r="17" spans="1:11" ht="12.75">
      <c r="A17" s="162"/>
      <c r="B17" s="162">
        <v>60016</v>
      </c>
      <c r="C17" s="167" t="s">
        <v>241</v>
      </c>
      <c r="D17" s="168">
        <v>469992</v>
      </c>
      <c r="E17" s="168">
        <v>181360</v>
      </c>
      <c r="F17" s="168"/>
      <c r="G17" s="168"/>
      <c r="H17" s="168"/>
      <c r="I17" s="168"/>
      <c r="J17" s="168"/>
      <c r="K17" s="168">
        <v>288632</v>
      </c>
    </row>
    <row r="18" spans="1:11" ht="12.75">
      <c r="A18" s="162"/>
      <c r="B18" s="162"/>
      <c r="C18" s="169" t="s">
        <v>242</v>
      </c>
      <c r="D18" s="168">
        <f>SUM(D17)</f>
        <v>469992</v>
      </c>
      <c r="E18" s="168">
        <f aca="true" t="shared" si="1" ref="E18:K18">SUM(E17)</f>
        <v>181360</v>
      </c>
      <c r="F18" s="168">
        <f t="shared" si="1"/>
        <v>0</v>
      </c>
      <c r="G18" s="168">
        <f t="shared" si="1"/>
        <v>0</v>
      </c>
      <c r="H18" s="168">
        <f t="shared" si="1"/>
        <v>0</v>
      </c>
      <c r="I18" s="168">
        <f t="shared" si="1"/>
        <v>0</v>
      </c>
      <c r="J18" s="168">
        <f t="shared" si="1"/>
        <v>0</v>
      </c>
      <c r="K18" s="168">
        <f t="shared" si="1"/>
        <v>288632</v>
      </c>
    </row>
    <row r="19" spans="1:11" ht="12.75">
      <c r="A19" s="162">
        <v>700</v>
      </c>
      <c r="B19" s="162"/>
      <c r="C19" s="167" t="s">
        <v>243</v>
      </c>
      <c r="D19" s="170"/>
      <c r="E19" s="170"/>
      <c r="F19" s="170"/>
      <c r="G19" s="170"/>
      <c r="H19" s="170"/>
      <c r="I19" s="170"/>
      <c r="J19" s="170"/>
      <c r="K19" s="170"/>
    </row>
    <row r="20" spans="1:11" ht="12.75">
      <c r="A20" s="162"/>
      <c r="B20" s="162">
        <v>70005</v>
      </c>
      <c r="C20" s="167" t="s">
        <v>244</v>
      </c>
      <c r="D20" s="170">
        <v>163500</v>
      </c>
      <c r="E20" s="170">
        <v>103500</v>
      </c>
      <c r="F20" s="170">
        <v>15000</v>
      </c>
      <c r="G20" s="170">
        <v>1878</v>
      </c>
      <c r="H20" s="170"/>
      <c r="I20" s="170"/>
      <c r="J20" s="170"/>
      <c r="K20" s="170">
        <v>60000</v>
      </c>
    </row>
    <row r="21" spans="1:11" ht="12.75">
      <c r="A21" s="162"/>
      <c r="B21" s="162"/>
      <c r="C21" s="169" t="s">
        <v>245</v>
      </c>
      <c r="D21" s="170">
        <f aca="true" t="shared" si="2" ref="D21:K21">SUM(D20)</f>
        <v>163500</v>
      </c>
      <c r="E21" s="170">
        <f t="shared" si="2"/>
        <v>103500</v>
      </c>
      <c r="F21" s="170">
        <f t="shared" si="2"/>
        <v>15000</v>
      </c>
      <c r="G21" s="170">
        <f t="shared" si="2"/>
        <v>1878</v>
      </c>
      <c r="H21" s="170">
        <f t="shared" si="2"/>
        <v>0</v>
      </c>
      <c r="I21" s="170">
        <f t="shared" si="2"/>
        <v>0</v>
      </c>
      <c r="J21" s="170">
        <f t="shared" si="2"/>
        <v>0</v>
      </c>
      <c r="K21" s="170">
        <f t="shared" si="2"/>
        <v>60000</v>
      </c>
    </row>
    <row r="22" spans="1:11" ht="12.75">
      <c r="A22" s="162">
        <v>710</v>
      </c>
      <c r="B22" s="162"/>
      <c r="C22" s="167" t="s">
        <v>246</v>
      </c>
      <c r="D22" s="170"/>
      <c r="E22" s="170"/>
      <c r="F22" s="170"/>
      <c r="G22" s="170"/>
      <c r="H22" s="170"/>
      <c r="I22" s="170"/>
      <c r="J22" s="170"/>
      <c r="K22" s="170"/>
    </row>
    <row r="23" spans="1:11" ht="12.75">
      <c r="A23" s="162"/>
      <c r="B23" s="162">
        <v>71004</v>
      </c>
      <c r="C23" s="167" t="s">
        <v>247</v>
      </c>
      <c r="D23" s="170">
        <v>46960</v>
      </c>
      <c r="E23" s="170">
        <v>46960</v>
      </c>
      <c r="F23" s="170"/>
      <c r="G23" s="170"/>
      <c r="H23" s="170"/>
      <c r="I23" s="170"/>
      <c r="J23" s="170"/>
      <c r="K23" s="170"/>
    </row>
    <row r="24" spans="1:11" ht="12.75">
      <c r="A24" s="162"/>
      <c r="B24" s="162"/>
      <c r="C24" s="169" t="s">
        <v>248</v>
      </c>
      <c r="D24" s="170">
        <f aca="true" t="shared" si="3" ref="D24:K24">SUM(D23)</f>
        <v>46960</v>
      </c>
      <c r="E24" s="170">
        <f t="shared" si="3"/>
        <v>46960</v>
      </c>
      <c r="F24" s="170">
        <f t="shared" si="3"/>
        <v>0</v>
      </c>
      <c r="G24" s="170">
        <f t="shared" si="3"/>
        <v>0</v>
      </c>
      <c r="H24" s="170">
        <f t="shared" si="3"/>
        <v>0</v>
      </c>
      <c r="I24" s="170">
        <f t="shared" si="3"/>
        <v>0</v>
      </c>
      <c r="J24" s="170">
        <f t="shared" si="3"/>
        <v>0</v>
      </c>
      <c r="K24" s="170">
        <f t="shared" si="3"/>
        <v>0</v>
      </c>
    </row>
    <row r="25" spans="1:11" ht="12.75">
      <c r="A25" s="162">
        <v>750</v>
      </c>
      <c r="B25" s="162"/>
      <c r="C25" s="167" t="s">
        <v>249</v>
      </c>
      <c r="D25" s="170"/>
      <c r="E25" s="170"/>
      <c r="F25" s="170"/>
      <c r="G25" s="170"/>
      <c r="H25" s="170"/>
      <c r="I25" s="170"/>
      <c r="J25" s="170"/>
      <c r="K25" s="170"/>
    </row>
    <row r="26" spans="1:11" ht="12.75">
      <c r="A26" s="162"/>
      <c r="B26" s="162">
        <v>75011</v>
      </c>
      <c r="C26" s="167" t="s">
        <v>250</v>
      </c>
      <c r="D26" s="170">
        <v>104170</v>
      </c>
      <c r="E26" s="170">
        <v>104170</v>
      </c>
      <c r="F26" s="170">
        <v>82203</v>
      </c>
      <c r="G26" s="170">
        <v>16967</v>
      </c>
      <c r="H26" s="170"/>
      <c r="I26" s="170"/>
      <c r="J26" s="170"/>
      <c r="K26" s="170"/>
    </row>
    <row r="27" spans="1:11" ht="12.75">
      <c r="A27" s="162"/>
      <c r="B27" s="162">
        <v>75022</v>
      </c>
      <c r="C27" s="167" t="s">
        <v>251</v>
      </c>
      <c r="D27" s="170">
        <v>114900</v>
      </c>
      <c r="E27" s="170">
        <v>114900</v>
      </c>
      <c r="F27" s="170"/>
      <c r="G27" s="170"/>
      <c r="H27" s="170"/>
      <c r="I27" s="170"/>
      <c r="J27" s="170"/>
      <c r="K27" s="170"/>
    </row>
    <row r="28" spans="1:11" ht="12.75">
      <c r="A28" s="162"/>
      <c r="B28" s="162">
        <v>75023</v>
      </c>
      <c r="C28" s="167" t="s">
        <v>252</v>
      </c>
      <c r="D28" s="170">
        <v>1538743.7</v>
      </c>
      <c r="E28" s="170">
        <v>1502743.7</v>
      </c>
      <c r="F28" s="170">
        <v>1043968</v>
      </c>
      <c r="G28" s="170">
        <v>175760</v>
      </c>
      <c r="H28" s="170"/>
      <c r="I28" s="170"/>
      <c r="J28" s="170"/>
      <c r="K28" s="170">
        <v>36000</v>
      </c>
    </row>
    <row r="29" spans="1:11" ht="12.75">
      <c r="A29" s="162"/>
      <c r="B29" s="162">
        <v>75075</v>
      </c>
      <c r="C29" s="167" t="s">
        <v>253</v>
      </c>
      <c r="D29" s="170">
        <v>75000</v>
      </c>
      <c r="E29" s="170">
        <v>75000</v>
      </c>
      <c r="F29" s="170">
        <v>5000</v>
      </c>
      <c r="G29" s="170"/>
      <c r="H29" s="170"/>
      <c r="I29" s="170"/>
      <c r="J29" s="170"/>
      <c r="K29" s="170"/>
    </row>
    <row r="30" spans="1:11" ht="12.75">
      <c r="A30" s="162"/>
      <c r="B30" s="162">
        <v>75095</v>
      </c>
      <c r="C30" s="167" t="s">
        <v>238</v>
      </c>
      <c r="D30" s="170">
        <v>178045.42</v>
      </c>
      <c r="E30" s="170">
        <v>178045.42</v>
      </c>
      <c r="F30" s="170"/>
      <c r="G30" s="170"/>
      <c r="H30" s="170"/>
      <c r="I30" s="170"/>
      <c r="J30" s="170"/>
      <c r="K30" s="170"/>
    </row>
    <row r="31" spans="1:11" ht="12.75">
      <c r="A31" s="162"/>
      <c r="B31" s="162"/>
      <c r="C31" s="169" t="s">
        <v>254</v>
      </c>
      <c r="D31" s="170">
        <f>SUM(D26:D30)</f>
        <v>2010859.1199999999</v>
      </c>
      <c r="E31" s="170">
        <f aca="true" t="shared" si="4" ref="E31:K31">SUM(E26:E30)</f>
        <v>1974859.1199999999</v>
      </c>
      <c r="F31" s="170">
        <f t="shared" si="4"/>
        <v>1131171</v>
      </c>
      <c r="G31" s="170">
        <f t="shared" si="4"/>
        <v>192727</v>
      </c>
      <c r="H31" s="170">
        <f t="shared" si="4"/>
        <v>0</v>
      </c>
      <c r="I31" s="170">
        <f t="shared" si="4"/>
        <v>0</v>
      </c>
      <c r="J31" s="170">
        <f t="shared" si="4"/>
        <v>0</v>
      </c>
      <c r="K31" s="170">
        <f t="shared" si="4"/>
        <v>36000</v>
      </c>
    </row>
    <row r="32" spans="1:11" ht="22.5">
      <c r="A32" s="162">
        <v>754</v>
      </c>
      <c r="B32" s="162"/>
      <c r="C32" s="167" t="s">
        <v>255</v>
      </c>
      <c r="D32" s="170"/>
      <c r="E32" s="171"/>
      <c r="F32" s="170"/>
      <c r="G32" s="170"/>
      <c r="H32" s="170"/>
      <c r="I32" s="170"/>
      <c r="J32" s="170"/>
      <c r="K32" s="170"/>
    </row>
    <row r="33" spans="1:11" ht="12.75">
      <c r="A33" s="162"/>
      <c r="B33" s="162">
        <v>75404</v>
      </c>
      <c r="C33" s="167" t="s">
        <v>256</v>
      </c>
      <c r="D33" s="170">
        <v>13000</v>
      </c>
      <c r="E33" s="170">
        <v>3000</v>
      </c>
      <c r="F33" s="170"/>
      <c r="G33" s="170"/>
      <c r="H33" s="170">
        <v>3000</v>
      </c>
      <c r="I33" s="170"/>
      <c r="J33" s="170"/>
      <c r="K33" s="170">
        <v>10000</v>
      </c>
    </row>
    <row r="34" spans="1:11" ht="12.75">
      <c r="A34" s="162"/>
      <c r="B34" s="162">
        <v>75412</v>
      </c>
      <c r="C34" s="167" t="s">
        <v>257</v>
      </c>
      <c r="D34" s="170">
        <v>75000</v>
      </c>
      <c r="E34" s="170">
        <v>75000</v>
      </c>
      <c r="F34" s="170">
        <v>21000</v>
      </c>
      <c r="G34" s="170">
        <v>4334</v>
      </c>
      <c r="H34" s="170">
        <v>4300</v>
      </c>
      <c r="I34" s="170"/>
      <c r="J34" s="170"/>
      <c r="K34" s="170"/>
    </row>
    <row r="35" spans="1:11" ht="12.75">
      <c r="A35" s="162"/>
      <c r="B35" s="162"/>
      <c r="C35" s="169" t="s">
        <v>258</v>
      </c>
      <c r="D35" s="170">
        <f>SUM(D33:D34)</f>
        <v>88000</v>
      </c>
      <c r="E35" s="170">
        <f>SUM(E33:E34)</f>
        <v>78000</v>
      </c>
      <c r="F35" s="170">
        <f>SUM(F34)</f>
        <v>21000</v>
      </c>
      <c r="G35" s="170">
        <f>SUM(G34)</f>
        <v>4334</v>
      </c>
      <c r="H35" s="170">
        <f>SUM(H33:H34)</f>
        <v>7300</v>
      </c>
      <c r="I35" s="170">
        <f>SUM(I34)</f>
        <v>0</v>
      </c>
      <c r="J35" s="170">
        <f>SUM(J34)</f>
        <v>0</v>
      </c>
      <c r="K35" s="170">
        <f>SUM(K33:K34)</f>
        <v>10000</v>
      </c>
    </row>
    <row r="36" spans="1:11" ht="33.75">
      <c r="A36" s="162">
        <v>756</v>
      </c>
      <c r="B36" s="162"/>
      <c r="C36" s="167" t="s">
        <v>259</v>
      </c>
      <c r="D36" s="170"/>
      <c r="E36" s="170"/>
      <c r="F36" s="170"/>
      <c r="G36" s="170"/>
      <c r="H36" s="170"/>
      <c r="I36" s="170"/>
      <c r="J36" s="170"/>
      <c r="K36" s="170"/>
    </row>
    <row r="37" spans="1:11" ht="22.5">
      <c r="A37" s="162"/>
      <c r="B37" s="162">
        <v>75647</v>
      </c>
      <c r="C37" s="167" t="s">
        <v>260</v>
      </c>
      <c r="D37" s="170">
        <v>46806</v>
      </c>
      <c r="E37" s="170">
        <v>46806</v>
      </c>
      <c r="F37" s="170">
        <v>38806</v>
      </c>
      <c r="G37" s="170"/>
      <c r="H37" s="170"/>
      <c r="I37" s="170"/>
      <c r="J37" s="170"/>
      <c r="K37" s="170"/>
    </row>
    <row r="38" spans="1:11" ht="12.75">
      <c r="A38" s="162"/>
      <c r="B38" s="162"/>
      <c r="C38" s="169" t="s">
        <v>261</v>
      </c>
      <c r="D38" s="170">
        <f>SUM(D37)</f>
        <v>46806</v>
      </c>
      <c r="E38" s="170">
        <f aca="true" t="shared" si="5" ref="E38:K38">SUM(E37)</f>
        <v>46806</v>
      </c>
      <c r="F38" s="170">
        <f t="shared" si="5"/>
        <v>38806</v>
      </c>
      <c r="G38" s="170">
        <f t="shared" si="5"/>
        <v>0</v>
      </c>
      <c r="H38" s="170">
        <f t="shared" si="5"/>
        <v>0</v>
      </c>
      <c r="I38" s="170">
        <f t="shared" si="5"/>
        <v>0</v>
      </c>
      <c r="J38" s="170">
        <f t="shared" si="5"/>
        <v>0</v>
      </c>
      <c r="K38" s="170">
        <f t="shared" si="5"/>
        <v>0</v>
      </c>
    </row>
    <row r="39" spans="1:11" ht="12.75">
      <c r="A39" s="162">
        <v>757</v>
      </c>
      <c r="B39" s="162"/>
      <c r="C39" s="169" t="s">
        <v>262</v>
      </c>
      <c r="D39" s="170"/>
      <c r="E39" s="170"/>
      <c r="F39" s="170"/>
      <c r="G39" s="170"/>
      <c r="H39" s="170"/>
      <c r="I39" s="170"/>
      <c r="J39" s="170"/>
      <c r="K39" s="170"/>
    </row>
    <row r="40" spans="1:11" ht="22.5">
      <c r="A40" s="162"/>
      <c r="B40" s="162">
        <v>75702</v>
      </c>
      <c r="C40" s="169" t="s">
        <v>263</v>
      </c>
      <c r="D40" s="170">
        <v>55770.58</v>
      </c>
      <c r="E40" s="170">
        <v>55770.58</v>
      </c>
      <c r="F40" s="170"/>
      <c r="G40" s="170"/>
      <c r="H40" s="170"/>
      <c r="I40" s="170">
        <v>55770.58</v>
      </c>
      <c r="J40" s="170"/>
      <c r="K40" s="170"/>
    </row>
    <row r="41" spans="1:11" ht="12.75">
      <c r="A41" s="162"/>
      <c r="B41" s="162"/>
      <c r="C41" s="169" t="s">
        <v>264</v>
      </c>
      <c r="D41" s="170">
        <f>SUM(D40)</f>
        <v>55770.58</v>
      </c>
      <c r="E41" s="170">
        <f aca="true" t="shared" si="6" ref="E41:K41">SUM(E40)</f>
        <v>55770.58</v>
      </c>
      <c r="F41" s="170">
        <f t="shared" si="6"/>
        <v>0</v>
      </c>
      <c r="G41" s="170">
        <f t="shared" si="6"/>
        <v>0</v>
      </c>
      <c r="H41" s="170">
        <f t="shared" si="6"/>
        <v>0</v>
      </c>
      <c r="I41" s="170">
        <f t="shared" si="6"/>
        <v>55770.58</v>
      </c>
      <c r="J41" s="170">
        <f t="shared" si="6"/>
        <v>0</v>
      </c>
      <c r="K41" s="170">
        <f t="shared" si="6"/>
        <v>0</v>
      </c>
    </row>
    <row r="42" spans="1:11" ht="12.75">
      <c r="A42" s="162">
        <v>758</v>
      </c>
      <c r="B42" s="162"/>
      <c r="C42" s="167" t="s">
        <v>265</v>
      </c>
      <c r="D42" s="170"/>
      <c r="E42" s="170"/>
      <c r="F42" s="170"/>
      <c r="G42" s="170"/>
      <c r="H42" s="170"/>
      <c r="I42" s="170"/>
      <c r="J42" s="170"/>
      <c r="K42" s="170"/>
    </row>
    <row r="43" spans="1:11" ht="12.75">
      <c r="A43" s="162"/>
      <c r="B43" s="162">
        <v>75818</v>
      </c>
      <c r="C43" s="167" t="s">
        <v>266</v>
      </c>
      <c r="D43" s="170">
        <v>50000</v>
      </c>
      <c r="E43" s="170">
        <v>50000</v>
      </c>
      <c r="F43" s="170"/>
      <c r="G43" s="170"/>
      <c r="H43" s="170"/>
      <c r="I43" s="170"/>
      <c r="J43" s="170"/>
      <c r="K43" s="170"/>
    </row>
    <row r="44" spans="1:11" ht="12.75">
      <c r="A44" s="162"/>
      <c r="B44" s="162"/>
      <c r="C44" s="169" t="s">
        <v>267</v>
      </c>
      <c r="D44" s="170">
        <f>SUM(D43)</f>
        <v>50000</v>
      </c>
      <c r="E44" s="170">
        <f aca="true" t="shared" si="7" ref="E44:K44">SUM(E43)</f>
        <v>50000</v>
      </c>
      <c r="F44" s="170">
        <f t="shared" si="7"/>
        <v>0</v>
      </c>
      <c r="G44" s="170">
        <f t="shared" si="7"/>
        <v>0</v>
      </c>
      <c r="H44" s="170">
        <f t="shared" si="7"/>
        <v>0</v>
      </c>
      <c r="I44" s="170">
        <f t="shared" si="7"/>
        <v>0</v>
      </c>
      <c r="J44" s="170">
        <f t="shared" si="7"/>
        <v>0</v>
      </c>
      <c r="K44" s="170">
        <f t="shared" si="7"/>
        <v>0</v>
      </c>
    </row>
    <row r="45" spans="1:11" ht="12.75">
      <c r="A45" s="162">
        <v>801</v>
      </c>
      <c r="B45" s="162"/>
      <c r="C45" s="167" t="s">
        <v>268</v>
      </c>
      <c r="D45" s="170"/>
      <c r="E45" s="170"/>
      <c r="F45" s="170"/>
      <c r="G45" s="170"/>
      <c r="H45" s="170"/>
      <c r="I45" s="170"/>
      <c r="J45" s="170"/>
      <c r="K45" s="170"/>
    </row>
    <row r="46" spans="1:11" ht="12.75">
      <c r="A46" s="162"/>
      <c r="B46" s="162">
        <v>80101</v>
      </c>
      <c r="C46" s="167" t="s">
        <v>269</v>
      </c>
      <c r="D46" s="170">
        <v>2197795</v>
      </c>
      <c r="E46" s="170">
        <v>2110595</v>
      </c>
      <c r="F46" s="170">
        <v>1458331</v>
      </c>
      <c r="G46" s="170">
        <v>301585</v>
      </c>
      <c r="H46" s="170"/>
      <c r="I46" s="170"/>
      <c r="J46" s="170"/>
      <c r="K46" s="170">
        <v>87200</v>
      </c>
    </row>
    <row r="47" spans="1:11" ht="14.25" customHeight="1">
      <c r="A47" s="162"/>
      <c r="B47" s="162">
        <v>80103</v>
      </c>
      <c r="C47" s="167" t="s">
        <v>270</v>
      </c>
      <c r="D47" s="170">
        <v>108562</v>
      </c>
      <c r="E47" s="170">
        <v>108562</v>
      </c>
      <c r="F47" s="170">
        <v>74734</v>
      </c>
      <c r="G47" s="170">
        <v>15244</v>
      </c>
      <c r="H47" s="170"/>
      <c r="I47" s="170"/>
      <c r="J47" s="170"/>
      <c r="K47" s="170"/>
    </row>
    <row r="48" spans="1:11" ht="12.75">
      <c r="A48" s="162"/>
      <c r="B48" s="162">
        <v>80104</v>
      </c>
      <c r="C48" s="167" t="s">
        <v>271</v>
      </c>
      <c r="D48" s="170">
        <v>165311</v>
      </c>
      <c r="E48" s="170">
        <v>165311</v>
      </c>
      <c r="F48" s="170">
        <v>95846</v>
      </c>
      <c r="G48" s="170">
        <v>19775</v>
      </c>
      <c r="H48" s="170">
        <v>6500</v>
      </c>
      <c r="I48" s="170"/>
      <c r="J48" s="170"/>
      <c r="K48" s="170"/>
    </row>
    <row r="49" spans="1:11" ht="12.75">
      <c r="A49" s="162"/>
      <c r="B49" s="162">
        <v>80110</v>
      </c>
      <c r="C49" s="167" t="s">
        <v>272</v>
      </c>
      <c r="D49" s="170">
        <v>958905</v>
      </c>
      <c r="E49" s="170">
        <v>908905</v>
      </c>
      <c r="F49" s="170">
        <v>642753</v>
      </c>
      <c r="G49" s="170">
        <v>132405</v>
      </c>
      <c r="H49" s="170"/>
      <c r="I49" s="170"/>
      <c r="J49" s="170"/>
      <c r="K49" s="170">
        <v>50000</v>
      </c>
    </row>
    <row r="50" spans="1:11" ht="12.75">
      <c r="A50" s="162"/>
      <c r="B50" s="162">
        <v>80113</v>
      </c>
      <c r="C50" s="167" t="s">
        <v>273</v>
      </c>
      <c r="D50" s="170">
        <v>176264</v>
      </c>
      <c r="E50" s="170">
        <v>176264</v>
      </c>
      <c r="F50" s="170">
        <v>66900</v>
      </c>
      <c r="G50" s="170">
        <v>13160</v>
      </c>
      <c r="H50" s="170"/>
      <c r="I50" s="170"/>
      <c r="J50" s="170"/>
      <c r="K50" s="170"/>
    </row>
    <row r="51" spans="1:11" ht="22.5">
      <c r="A51" s="162"/>
      <c r="B51" s="162">
        <v>80114</v>
      </c>
      <c r="C51" s="167" t="s">
        <v>274</v>
      </c>
      <c r="D51" s="170">
        <v>145778</v>
      </c>
      <c r="E51" s="170">
        <v>145778</v>
      </c>
      <c r="F51" s="170">
        <v>110530</v>
      </c>
      <c r="G51" s="170">
        <v>21741</v>
      </c>
      <c r="H51" s="170"/>
      <c r="I51" s="170"/>
      <c r="J51" s="170"/>
      <c r="K51" s="170"/>
    </row>
    <row r="52" spans="1:11" ht="12.75">
      <c r="A52" s="162"/>
      <c r="B52" s="162">
        <v>80146</v>
      </c>
      <c r="C52" s="167" t="s">
        <v>275</v>
      </c>
      <c r="D52" s="170">
        <v>18700</v>
      </c>
      <c r="E52" s="170">
        <v>18700</v>
      </c>
      <c r="F52" s="170"/>
      <c r="G52" s="170"/>
      <c r="H52" s="170"/>
      <c r="I52" s="170"/>
      <c r="J52" s="170"/>
      <c r="K52" s="170"/>
    </row>
    <row r="53" spans="1:11" ht="12.75">
      <c r="A53" s="162"/>
      <c r="B53" s="162">
        <v>80195</v>
      </c>
      <c r="C53" s="167" t="s">
        <v>238</v>
      </c>
      <c r="D53" s="170">
        <v>28488</v>
      </c>
      <c r="E53" s="170">
        <v>28488</v>
      </c>
      <c r="F53" s="170"/>
      <c r="G53" s="170"/>
      <c r="H53" s="170"/>
      <c r="I53" s="170"/>
      <c r="J53" s="170"/>
      <c r="K53" s="170"/>
    </row>
    <row r="54" spans="1:11" ht="12.75">
      <c r="A54" s="162"/>
      <c r="B54" s="162"/>
      <c r="C54" s="169" t="s">
        <v>276</v>
      </c>
      <c r="D54" s="170">
        <f>SUM(D46:D53)</f>
        <v>3799803</v>
      </c>
      <c r="E54" s="170">
        <f aca="true" t="shared" si="8" ref="E54:K54">SUM(E46:E53)</f>
        <v>3662603</v>
      </c>
      <c r="F54" s="170">
        <f t="shared" si="8"/>
        <v>2449094</v>
      </c>
      <c r="G54" s="170">
        <f t="shared" si="8"/>
        <v>503910</v>
      </c>
      <c r="H54" s="170">
        <f t="shared" si="8"/>
        <v>6500</v>
      </c>
      <c r="I54" s="170">
        <f t="shared" si="8"/>
        <v>0</v>
      </c>
      <c r="J54" s="170">
        <f t="shared" si="8"/>
        <v>0</v>
      </c>
      <c r="K54" s="170">
        <f t="shared" si="8"/>
        <v>137200</v>
      </c>
    </row>
    <row r="55" spans="1:11" ht="12.75">
      <c r="A55" s="162">
        <v>851</v>
      </c>
      <c r="B55" s="162"/>
      <c r="C55" s="167" t="s">
        <v>277</v>
      </c>
      <c r="D55" s="171"/>
      <c r="E55" s="170"/>
      <c r="F55" s="170"/>
      <c r="G55" s="170"/>
      <c r="H55" s="170"/>
      <c r="I55" s="170"/>
      <c r="J55" s="170"/>
      <c r="K55" s="170"/>
    </row>
    <row r="56" spans="1:11" ht="12.75">
      <c r="A56" s="162"/>
      <c r="B56" s="162">
        <v>85153</v>
      </c>
      <c r="C56" s="167" t="s">
        <v>278</v>
      </c>
      <c r="D56" s="170">
        <v>5000</v>
      </c>
      <c r="E56" s="170">
        <v>5000</v>
      </c>
      <c r="F56" s="170"/>
      <c r="G56" s="170"/>
      <c r="H56" s="170"/>
      <c r="I56" s="170"/>
      <c r="J56" s="170"/>
      <c r="K56" s="170"/>
    </row>
    <row r="57" spans="1:11" ht="12.75">
      <c r="A57" s="162"/>
      <c r="B57" s="162">
        <v>85154</v>
      </c>
      <c r="C57" s="167" t="s">
        <v>279</v>
      </c>
      <c r="D57" s="170">
        <v>63806.97</v>
      </c>
      <c r="E57" s="170">
        <v>63806.97</v>
      </c>
      <c r="F57" s="170">
        <v>11360</v>
      </c>
      <c r="G57" s="170">
        <v>2345</v>
      </c>
      <c r="H57" s="170"/>
      <c r="I57" s="170"/>
      <c r="J57" s="170"/>
      <c r="K57" s="170"/>
    </row>
    <row r="58" spans="1:11" ht="12.75">
      <c r="A58" s="162"/>
      <c r="B58" s="162"/>
      <c r="C58" s="169" t="s">
        <v>280</v>
      </c>
      <c r="D58" s="170">
        <f>SUM(D56:D57)</f>
        <v>68806.97</v>
      </c>
      <c r="E58" s="170">
        <f aca="true" t="shared" si="9" ref="E58:K58">SUM(E56:E57)</f>
        <v>68806.97</v>
      </c>
      <c r="F58" s="170">
        <f t="shared" si="9"/>
        <v>11360</v>
      </c>
      <c r="G58" s="170">
        <f t="shared" si="9"/>
        <v>2345</v>
      </c>
      <c r="H58" s="170">
        <f t="shared" si="9"/>
        <v>0</v>
      </c>
      <c r="I58" s="170">
        <f t="shared" si="9"/>
        <v>0</v>
      </c>
      <c r="J58" s="170">
        <f t="shared" si="9"/>
        <v>0</v>
      </c>
      <c r="K58" s="170">
        <f t="shared" si="9"/>
        <v>0</v>
      </c>
    </row>
    <row r="59" spans="1:11" ht="12.75">
      <c r="A59" s="162">
        <v>852</v>
      </c>
      <c r="B59" s="162"/>
      <c r="C59" s="167" t="s">
        <v>281</v>
      </c>
      <c r="D59" s="170"/>
      <c r="E59" s="170"/>
      <c r="F59" s="170"/>
      <c r="G59" s="170"/>
      <c r="H59" s="170"/>
      <c r="I59" s="170"/>
      <c r="J59" s="170"/>
      <c r="K59" s="170"/>
    </row>
    <row r="60" spans="1:11" ht="12.75">
      <c r="A60" s="162"/>
      <c r="B60" s="162">
        <v>85202</v>
      </c>
      <c r="C60" s="167" t="s">
        <v>282</v>
      </c>
      <c r="D60" s="168">
        <v>46000</v>
      </c>
      <c r="E60" s="168">
        <v>46000</v>
      </c>
      <c r="F60" s="170"/>
      <c r="G60" s="170"/>
      <c r="H60" s="170"/>
      <c r="I60" s="170"/>
      <c r="J60" s="170"/>
      <c r="K60" s="170"/>
    </row>
    <row r="61" spans="1:11" ht="22.5">
      <c r="A61" s="162"/>
      <c r="B61" s="162">
        <v>85214</v>
      </c>
      <c r="C61" s="167" t="s">
        <v>283</v>
      </c>
      <c r="D61" s="168">
        <v>49014</v>
      </c>
      <c r="E61" s="168">
        <v>49014</v>
      </c>
      <c r="F61" s="170"/>
      <c r="G61" s="170"/>
      <c r="H61" s="170"/>
      <c r="I61" s="170"/>
      <c r="J61" s="170"/>
      <c r="K61" s="170"/>
    </row>
    <row r="62" spans="1:11" ht="12.75">
      <c r="A62" s="162"/>
      <c r="B62" s="162">
        <v>85215</v>
      </c>
      <c r="C62" s="167" t="s">
        <v>284</v>
      </c>
      <c r="D62" s="168">
        <v>28000</v>
      </c>
      <c r="E62" s="168">
        <v>28000</v>
      </c>
      <c r="F62" s="170"/>
      <c r="G62" s="170"/>
      <c r="H62" s="170"/>
      <c r="I62" s="170"/>
      <c r="J62" s="170"/>
      <c r="K62" s="170"/>
    </row>
    <row r="63" spans="1:11" ht="12.75">
      <c r="A63" s="162"/>
      <c r="B63" s="162">
        <v>85219</v>
      </c>
      <c r="C63" s="167" t="s">
        <v>285</v>
      </c>
      <c r="D63" s="172">
        <v>123000</v>
      </c>
      <c r="E63" s="172">
        <v>123000</v>
      </c>
      <c r="F63" s="170">
        <v>98823</v>
      </c>
      <c r="G63" s="170">
        <v>20397</v>
      </c>
      <c r="H63" s="170"/>
      <c r="I63" s="170"/>
      <c r="J63" s="170"/>
      <c r="K63" s="170"/>
    </row>
    <row r="64" spans="1:11" ht="12.75">
      <c r="A64" s="162"/>
      <c r="B64" s="162">
        <v>85295</v>
      </c>
      <c r="C64" s="167" t="s">
        <v>238</v>
      </c>
      <c r="D64" s="172">
        <v>75933</v>
      </c>
      <c r="E64" s="172">
        <v>75933</v>
      </c>
      <c r="F64" s="170"/>
      <c r="G64" s="170"/>
      <c r="H64" s="170"/>
      <c r="I64" s="170"/>
      <c r="J64" s="170"/>
      <c r="K64" s="170"/>
    </row>
    <row r="65" spans="1:11" ht="12.75">
      <c r="A65" s="162"/>
      <c r="B65" s="162"/>
      <c r="C65" s="169" t="s">
        <v>286</v>
      </c>
      <c r="D65" s="170">
        <f>SUM(D60:D64)</f>
        <v>321947</v>
      </c>
      <c r="E65" s="170">
        <f aca="true" t="shared" si="10" ref="E65:K65">SUM(E60:E64)</f>
        <v>321947</v>
      </c>
      <c r="F65" s="170">
        <f t="shared" si="10"/>
        <v>98823</v>
      </c>
      <c r="G65" s="170">
        <f t="shared" si="10"/>
        <v>20397</v>
      </c>
      <c r="H65" s="170">
        <f t="shared" si="10"/>
        <v>0</v>
      </c>
      <c r="I65" s="170">
        <f t="shared" si="10"/>
        <v>0</v>
      </c>
      <c r="J65" s="170">
        <f t="shared" si="10"/>
        <v>0</v>
      </c>
      <c r="K65" s="170">
        <f t="shared" si="10"/>
        <v>0</v>
      </c>
    </row>
    <row r="66" spans="1:11" ht="12.75">
      <c r="A66" s="162">
        <v>854</v>
      </c>
      <c r="B66" s="162"/>
      <c r="C66" s="169" t="s">
        <v>287</v>
      </c>
      <c r="D66" s="170"/>
      <c r="E66" s="170"/>
      <c r="F66" s="170"/>
      <c r="G66" s="170"/>
      <c r="H66" s="170"/>
      <c r="I66" s="170"/>
      <c r="J66" s="170"/>
      <c r="K66" s="170"/>
    </row>
    <row r="67" spans="1:11" ht="12.75">
      <c r="A67" s="162"/>
      <c r="B67" s="162">
        <v>85401</v>
      </c>
      <c r="C67" s="173" t="s">
        <v>288</v>
      </c>
      <c r="D67" s="170">
        <v>200524</v>
      </c>
      <c r="E67" s="170">
        <v>200524</v>
      </c>
      <c r="F67" s="170">
        <v>65509</v>
      </c>
      <c r="G67" s="170">
        <v>13010</v>
      </c>
      <c r="H67" s="170"/>
      <c r="I67" s="170"/>
      <c r="J67" s="170"/>
      <c r="K67" s="170"/>
    </row>
    <row r="68" spans="1:11" ht="12.75">
      <c r="A68" s="162"/>
      <c r="B68" s="162">
        <v>85415</v>
      </c>
      <c r="C68" s="173" t="s">
        <v>289</v>
      </c>
      <c r="D68" s="170">
        <v>18000</v>
      </c>
      <c r="E68" s="170">
        <v>18000</v>
      </c>
      <c r="F68" s="170"/>
      <c r="G68" s="170"/>
      <c r="H68" s="170"/>
      <c r="I68" s="170"/>
      <c r="J68" s="170"/>
      <c r="K68" s="170"/>
    </row>
    <row r="69" spans="1:11" ht="12.75">
      <c r="A69" s="162"/>
      <c r="B69" s="162"/>
      <c r="C69" s="169" t="s">
        <v>290</v>
      </c>
      <c r="D69" s="170">
        <f>SUM(D67:D68)</f>
        <v>218524</v>
      </c>
      <c r="E69" s="170">
        <f aca="true" t="shared" si="11" ref="E69:K69">SUM(E67:E68)</f>
        <v>218524</v>
      </c>
      <c r="F69" s="170">
        <f t="shared" si="11"/>
        <v>65509</v>
      </c>
      <c r="G69" s="170">
        <f t="shared" si="11"/>
        <v>13010</v>
      </c>
      <c r="H69" s="170">
        <f t="shared" si="11"/>
        <v>0</v>
      </c>
      <c r="I69" s="170">
        <f t="shared" si="11"/>
        <v>0</v>
      </c>
      <c r="J69" s="170">
        <f t="shared" si="11"/>
        <v>0</v>
      </c>
      <c r="K69" s="170">
        <f t="shared" si="11"/>
        <v>0</v>
      </c>
    </row>
    <row r="70" spans="1:11" ht="12.75">
      <c r="A70" s="162">
        <v>900</v>
      </c>
      <c r="B70" s="162"/>
      <c r="C70" s="169" t="s">
        <v>291</v>
      </c>
      <c r="D70" s="170"/>
      <c r="E70" s="170"/>
      <c r="F70" s="170"/>
      <c r="G70" s="170"/>
      <c r="H70" s="170"/>
      <c r="I70" s="170"/>
      <c r="J70" s="170"/>
      <c r="K70" s="170"/>
    </row>
    <row r="71" spans="1:11" ht="12.75">
      <c r="A71" s="162"/>
      <c r="B71" s="162">
        <v>90001</v>
      </c>
      <c r="C71" s="173" t="s">
        <v>292</v>
      </c>
      <c r="D71" s="170">
        <v>832951.52</v>
      </c>
      <c r="E71" s="170">
        <v>46240.52</v>
      </c>
      <c r="F71" s="170"/>
      <c r="G71" s="170"/>
      <c r="H71" s="170"/>
      <c r="I71" s="170"/>
      <c r="J71" s="170"/>
      <c r="K71" s="170">
        <v>786711</v>
      </c>
    </row>
    <row r="72" spans="1:11" ht="12.75">
      <c r="A72" s="162"/>
      <c r="B72" s="162">
        <v>90002</v>
      </c>
      <c r="C72" s="173" t="s">
        <v>293</v>
      </c>
      <c r="D72" s="170">
        <v>10000</v>
      </c>
      <c r="E72" s="170">
        <v>10000</v>
      </c>
      <c r="F72" s="170"/>
      <c r="G72" s="170"/>
      <c r="H72" s="170"/>
      <c r="I72" s="170"/>
      <c r="J72" s="170"/>
      <c r="K72" s="170"/>
    </row>
    <row r="73" spans="1:11" ht="12.75">
      <c r="A73" s="162"/>
      <c r="B73" s="162">
        <v>90003</v>
      </c>
      <c r="C73" s="173" t="s">
        <v>294</v>
      </c>
      <c r="D73" s="170">
        <v>30000</v>
      </c>
      <c r="E73" s="170">
        <v>30000</v>
      </c>
      <c r="F73" s="170"/>
      <c r="G73" s="170"/>
      <c r="H73" s="170"/>
      <c r="I73" s="170"/>
      <c r="J73" s="170"/>
      <c r="K73" s="170"/>
    </row>
    <row r="74" spans="1:11" ht="12.75">
      <c r="A74" s="162"/>
      <c r="B74" s="162">
        <v>90015</v>
      </c>
      <c r="C74" s="173" t="s">
        <v>295</v>
      </c>
      <c r="D74" s="170">
        <v>180000</v>
      </c>
      <c r="E74" s="170">
        <v>180000</v>
      </c>
      <c r="F74" s="170"/>
      <c r="G74" s="170"/>
      <c r="H74" s="170"/>
      <c r="I74" s="170"/>
      <c r="J74" s="170"/>
      <c r="K74" s="170"/>
    </row>
    <row r="75" spans="1:11" ht="12.75">
      <c r="A75" s="162"/>
      <c r="B75" s="162"/>
      <c r="C75" s="169" t="s">
        <v>296</v>
      </c>
      <c r="D75" s="170">
        <f>SUM(D71:D74)</f>
        <v>1052951.52</v>
      </c>
      <c r="E75" s="170">
        <f>SUM(E71:E74)</f>
        <v>266240.52</v>
      </c>
      <c r="F75" s="170">
        <f>SUM(F73:F74)</f>
        <v>0</v>
      </c>
      <c r="G75" s="170">
        <f>SUM(G73:G74)</f>
        <v>0</v>
      </c>
      <c r="H75" s="170">
        <f>SUM(H71:H74)</f>
        <v>0</v>
      </c>
      <c r="I75" s="170">
        <f>SUM(I73:I74)</f>
        <v>0</v>
      </c>
      <c r="J75" s="170">
        <f>SUM(J73:J74)</f>
        <v>0</v>
      </c>
      <c r="K75" s="170">
        <f>SUM(K71:K74)</f>
        <v>786711</v>
      </c>
    </row>
    <row r="76" spans="1:11" ht="12.75">
      <c r="A76" s="162">
        <v>921</v>
      </c>
      <c r="B76" s="162"/>
      <c r="C76" s="169" t="s">
        <v>297</v>
      </c>
      <c r="D76" s="170"/>
      <c r="E76" s="170"/>
      <c r="F76" s="170"/>
      <c r="G76" s="170"/>
      <c r="H76" s="170"/>
      <c r="I76" s="170"/>
      <c r="J76" s="170"/>
      <c r="K76" s="170"/>
    </row>
    <row r="77" spans="1:11" ht="12.75">
      <c r="A77" s="162"/>
      <c r="B77" s="162">
        <v>92113</v>
      </c>
      <c r="C77" s="173" t="s">
        <v>298</v>
      </c>
      <c r="D77" s="170">
        <v>192000</v>
      </c>
      <c r="E77" s="170">
        <v>192000</v>
      </c>
      <c r="F77" s="170"/>
      <c r="G77" s="170"/>
      <c r="H77" s="170">
        <v>192000</v>
      </c>
      <c r="I77" s="170"/>
      <c r="J77" s="170"/>
      <c r="K77" s="170"/>
    </row>
    <row r="78" spans="1:11" ht="12.75">
      <c r="A78" s="162"/>
      <c r="B78" s="162">
        <v>92195</v>
      </c>
      <c r="C78" s="173" t="s">
        <v>238</v>
      </c>
      <c r="D78" s="170">
        <v>10000</v>
      </c>
      <c r="E78" s="170">
        <v>10000</v>
      </c>
      <c r="F78" s="170"/>
      <c r="G78" s="170"/>
      <c r="H78" s="170">
        <v>2000</v>
      </c>
      <c r="I78" s="170"/>
      <c r="J78" s="170"/>
      <c r="K78" s="170"/>
    </row>
    <row r="79" spans="1:11" ht="12.75">
      <c r="A79" s="162"/>
      <c r="B79" s="162"/>
      <c r="C79" s="169" t="s">
        <v>299</v>
      </c>
      <c r="D79" s="170">
        <f>SUM(D77:D78)</f>
        <v>202000</v>
      </c>
      <c r="E79" s="170">
        <f>SUM(E77:E78)</f>
        <v>202000</v>
      </c>
      <c r="F79" s="170">
        <f aca="true" t="shared" si="12" ref="F79:K79">SUM(F78:F78)</f>
        <v>0</v>
      </c>
      <c r="G79" s="170">
        <f t="shared" si="12"/>
        <v>0</v>
      </c>
      <c r="H79" s="170">
        <f>SUM(H77:H78)</f>
        <v>194000</v>
      </c>
      <c r="I79" s="170">
        <f t="shared" si="12"/>
        <v>0</v>
      </c>
      <c r="J79" s="170">
        <f t="shared" si="12"/>
        <v>0</v>
      </c>
      <c r="K79" s="170">
        <f t="shared" si="12"/>
        <v>0</v>
      </c>
    </row>
    <row r="80" spans="1:11" ht="12.75">
      <c r="A80" s="162">
        <v>926</v>
      </c>
      <c r="B80" s="162"/>
      <c r="C80" s="167" t="s">
        <v>300</v>
      </c>
      <c r="D80" s="170"/>
      <c r="E80" s="170"/>
      <c r="F80" s="170"/>
      <c r="G80" s="170"/>
      <c r="H80" s="170"/>
      <c r="I80" s="170"/>
      <c r="J80" s="170"/>
      <c r="K80" s="170"/>
    </row>
    <row r="81" spans="1:11" ht="12.75">
      <c r="A81" s="162"/>
      <c r="B81" s="162">
        <v>92605</v>
      </c>
      <c r="C81" s="167" t="s">
        <v>301</v>
      </c>
      <c r="D81" s="170">
        <v>28000</v>
      </c>
      <c r="E81" s="170">
        <v>28000</v>
      </c>
      <c r="F81" s="170"/>
      <c r="G81" s="170"/>
      <c r="H81" s="170">
        <v>25000</v>
      </c>
      <c r="I81" s="170"/>
      <c r="J81" s="170"/>
      <c r="K81" s="170"/>
    </row>
    <row r="82" spans="1:11" ht="12.75">
      <c r="A82" s="162"/>
      <c r="B82" s="162"/>
      <c r="C82" s="169" t="s">
        <v>302</v>
      </c>
      <c r="D82" s="170">
        <f>SUM(D81)</f>
        <v>28000</v>
      </c>
      <c r="E82" s="170">
        <f aca="true" t="shared" si="13" ref="E82:K82">SUM(E81)</f>
        <v>28000</v>
      </c>
      <c r="F82" s="170">
        <f t="shared" si="13"/>
        <v>0</v>
      </c>
      <c r="G82" s="170">
        <f t="shared" si="13"/>
        <v>0</v>
      </c>
      <c r="H82" s="170">
        <f t="shared" si="13"/>
        <v>25000</v>
      </c>
      <c r="I82" s="170">
        <f t="shared" si="13"/>
        <v>0</v>
      </c>
      <c r="J82" s="170">
        <f t="shared" si="13"/>
        <v>0</v>
      </c>
      <c r="K82" s="170">
        <f t="shared" si="13"/>
        <v>0</v>
      </c>
    </row>
    <row r="83" spans="1:11" ht="33.75">
      <c r="A83" s="162"/>
      <c r="B83" s="162"/>
      <c r="C83" s="174" t="s">
        <v>303</v>
      </c>
      <c r="D83" s="170">
        <f>SUM(D84+D86+D88)</f>
        <v>2416869</v>
      </c>
      <c r="E83" s="170">
        <f aca="true" t="shared" si="14" ref="E83:K83">SUM(E84+E86+E88)</f>
        <v>2416869</v>
      </c>
      <c r="F83" s="170">
        <f t="shared" si="14"/>
        <v>62254</v>
      </c>
      <c r="G83" s="170">
        <f t="shared" si="14"/>
        <v>42885</v>
      </c>
      <c r="H83" s="170">
        <f t="shared" si="14"/>
        <v>390420</v>
      </c>
      <c r="I83" s="170">
        <f t="shared" si="14"/>
        <v>0</v>
      </c>
      <c r="J83" s="170">
        <f t="shared" si="14"/>
        <v>0</v>
      </c>
      <c r="K83" s="170">
        <f t="shared" si="14"/>
        <v>0</v>
      </c>
    </row>
    <row r="84" spans="1:11" ht="12.75">
      <c r="A84" s="162">
        <v>750</v>
      </c>
      <c r="B84" s="162"/>
      <c r="C84" s="169" t="s">
        <v>249</v>
      </c>
      <c r="D84" s="170">
        <f>SUM(D85)</f>
        <v>39510</v>
      </c>
      <c r="E84" s="170">
        <f aca="true" t="shared" si="15" ref="E84:K84">SUM(E85)</f>
        <v>39510</v>
      </c>
      <c r="F84" s="170">
        <f t="shared" si="15"/>
        <v>28606</v>
      </c>
      <c r="G84" s="170">
        <f t="shared" si="15"/>
        <v>5904</v>
      </c>
      <c r="H84" s="170">
        <f t="shared" si="15"/>
        <v>0</v>
      </c>
      <c r="I84" s="170">
        <f t="shared" si="15"/>
        <v>0</v>
      </c>
      <c r="J84" s="170">
        <f t="shared" si="15"/>
        <v>0</v>
      </c>
      <c r="K84" s="170">
        <f t="shared" si="15"/>
        <v>0</v>
      </c>
    </row>
    <row r="85" spans="1:11" ht="12.75">
      <c r="A85" s="162"/>
      <c r="B85" s="162">
        <v>75011</v>
      </c>
      <c r="C85" s="169" t="s">
        <v>250</v>
      </c>
      <c r="D85" s="170">
        <v>39510</v>
      </c>
      <c r="E85" s="170">
        <v>39510</v>
      </c>
      <c r="F85" s="28">
        <v>28606</v>
      </c>
      <c r="G85" s="28">
        <v>5904</v>
      </c>
      <c r="H85" s="170"/>
      <c r="I85" s="170"/>
      <c r="J85" s="170"/>
      <c r="K85" s="170"/>
    </row>
    <row r="86" spans="1:11" ht="22.5">
      <c r="A86" s="162">
        <v>751</v>
      </c>
      <c r="B86" s="162"/>
      <c r="C86" s="169" t="s">
        <v>304</v>
      </c>
      <c r="D86" s="170">
        <f>SUM(D87)</f>
        <v>835</v>
      </c>
      <c r="E86" s="170">
        <f aca="true" t="shared" si="16" ref="E86:K86">SUM(E87)</f>
        <v>835</v>
      </c>
      <c r="F86" s="170">
        <f t="shared" si="16"/>
        <v>0</v>
      </c>
      <c r="G86" s="170">
        <f t="shared" si="16"/>
        <v>0</v>
      </c>
      <c r="H86" s="170">
        <f t="shared" si="16"/>
        <v>0</v>
      </c>
      <c r="I86" s="170">
        <f t="shared" si="16"/>
        <v>0</v>
      </c>
      <c r="J86" s="170">
        <f t="shared" si="16"/>
        <v>0</v>
      </c>
      <c r="K86" s="170">
        <f t="shared" si="16"/>
        <v>0</v>
      </c>
    </row>
    <row r="87" spans="1:11" ht="22.5">
      <c r="A87" s="162"/>
      <c r="B87" s="162">
        <v>75101</v>
      </c>
      <c r="C87" s="169" t="s">
        <v>305</v>
      </c>
      <c r="D87" s="170">
        <v>835</v>
      </c>
      <c r="E87" s="170">
        <v>835</v>
      </c>
      <c r="F87" s="170"/>
      <c r="G87" s="170"/>
      <c r="H87" s="170"/>
      <c r="I87" s="170"/>
      <c r="J87" s="170"/>
      <c r="K87" s="170"/>
    </row>
    <row r="88" spans="1:11" ht="12.75">
      <c r="A88" s="162">
        <v>852</v>
      </c>
      <c r="B88" s="162"/>
      <c r="C88" s="169" t="s">
        <v>281</v>
      </c>
      <c r="D88" s="170">
        <f>SUM(D89:D92)</f>
        <v>2376524</v>
      </c>
      <c r="E88" s="170">
        <f aca="true" t="shared" si="17" ref="E88:K88">SUM(E89:E92)</f>
        <v>2376524</v>
      </c>
      <c r="F88" s="170">
        <f t="shared" si="17"/>
        <v>33648</v>
      </c>
      <c r="G88" s="170">
        <f t="shared" si="17"/>
        <v>36981</v>
      </c>
      <c r="H88" s="170">
        <f t="shared" si="17"/>
        <v>390420</v>
      </c>
      <c r="I88" s="170">
        <f t="shared" si="17"/>
        <v>0</v>
      </c>
      <c r="J88" s="170">
        <f t="shared" si="17"/>
        <v>0</v>
      </c>
      <c r="K88" s="170">
        <f t="shared" si="17"/>
        <v>0</v>
      </c>
    </row>
    <row r="89" spans="1:11" ht="12.75">
      <c r="A89" s="162"/>
      <c r="B89" s="162">
        <v>85203</v>
      </c>
      <c r="C89" s="167" t="s">
        <v>306</v>
      </c>
      <c r="D89" s="172">
        <v>390420</v>
      </c>
      <c r="E89" s="172">
        <v>390420</v>
      </c>
      <c r="F89" s="170"/>
      <c r="G89" s="170"/>
      <c r="H89" s="172">
        <v>390420</v>
      </c>
      <c r="I89" s="170"/>
      <c r="J89" s="170"/>
      <c r="K89" s="170"/>
    </row>
    <row r="90" spans="1:11" ht="33.75">
      <c r="A90" s="162"/>
      <c r="B90" s="162">
        <v>85212</v>
      </c>
      <c r="C90" s="167" t="s">
        <v>307</v>
      </c>
      <c r="D90" s="172">
        <v>1853644</v>
      </c>
      <c r="E90" s="172">
        <v>1853644</v>
      </c>
      <c r="F90" s="28">
        <v>33648</v>
      </c>
      <c r="G90" s="28">
        <v>22945</v>
      </c>
      <c r="H90" s="170"/>
      <c r="I90" s="170"/>
      <c r="J90" s="170"/>
      <c r="K90" s="170"/>
    </row>
    <row r="91" spans="1:11" ht="33.75">
      <c r="A91" s="162"/>
      <c r="B91" s="162">
        <v>85213</v>
      </c>
      <c r="C91" s="167" t="s">
        <v>308</v>
      </c>
      <c r="D91" s="172">
        <v>14036</v>
      </c>
      <c r="E91" s="172">
        <v>14036</v>
      </c>
      <c r="F91" s="170"/>
      <c r="G91" s="172">
        <v>14036</v>
      </c>
      <c r="H91" s="170"/>
      <c r="I91" s="170"/>
      <c r="J91" s="170"/>
      <c r="K91" s="170"/>
    </row>
    <row r="92" spans="1:11" ht="22.5">
      <c r="A92" s="162"/>
      <c r="B92" s="162">
        <v>85214</v>
      </c>
      <c r="C92" s="167" t="s">
        <v>283</v>
      </c>
      <c r="D92" s="170">
        <v>118424</v>
      </c>
      <c r="E92" s="170">
        <v>118424</v>
      </c>
      <c r="F92" s="170"/>
      <c r="G92" s="170"/>
      <c r="H92" s="170"/>
      <c r="I92" s="170"/>
      <c r="J92" s="170"/>
      <c r="K92" s="170"/>
    </row>
    <row r="93" spans="1:11" ht="12.75">
      <c r="A93" s="208" t="s">
        <v>309</v>
      </c>
      <c r="B93" s="209"/>
      <c r="C93" s="210"/>
      <c r="D93" s="175">
        <f aca="true" t="shared" si="18" ref="D93:J93">SUM(D11+D83)</f>
        <v>11064003.19</v>
      </c>
      <c r="E93" s="175">
        <f t="shared" si="18"/>
        <v>9745460.19</v>
      </c>
      <c r="F93" s="175">
        <f t="shared" si="18"/>
        <v>3893017</v>
      </c>
      <c r="G93" s="175">
        <f t="shared" si="18"/>
        <v>781486</v>
      </c>
      <c r="H93" s="175">
        <f t="shared" si="18"/>
        <v>626220</v>
      </c>
      <c r="I93" s="175">
        <f t="shared" si="18"/>
        <v>55770.58</v>
      </c>
      <c r="J93" s="175">
        <f t="shared" si="18"/>
        <v>0</v>
      </c>
      <c r="K93" s="175">
        <f>SUM(K11+K83)</f>
        <v>1318543</v>
      </c>
    </row>
  </sheetData>
  <mergeCells count="1">
    <mergeCell ref="A93:C9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R5" sqref="R5"/>
    </sheetView>
  </sheetViews>
  <sheetFormatPr defaultColWidth="9.00390625" defaultRowHeight="12.75"/>
  <cols>
    <col min="1" max="1" width="3.00390625" style="0" customWidth="1"/>
    <col min="2" max="2" width="4.125" style="0" customWidth="1"/>
    <col min="3" max="3" width="5.00390625" style="0" customWidth="1"/>
    <col min="4" max="4" width="15.75390625" style="0" customWidth="1"/>
    <col min="5" max="5" width="10.625" style="0" customWidth="1"/>
    <col min="6" max="6" width="7.75390625" style="0" customWidth="1"/>
    <col min="7" max="7" width="10.125" style="0" customWidth="1"/>
    <col min="11" max="11" width="6.375" style="0" customWidth="1"/>
    <col min="12" max="12" width="9.875" style="0" customWidth="1"/>
    <col min="13" max="13" width="10.25390625" style="0" customWidth="1"/>
    <col min="14" max="14" width="11.125" style="0" customWidth="1"/>
    <col min="15" max="15" width="10.25390625" style="0" customWidth="1"/>
  </cols>
  <sheetData>
    <row r="1" ht="12.75">
      <c r="L1" t="s">
        <v>94</v>
      </c>
    </row>
    <row r="2" ht="12.75">
      <c r="L2" t="s">
        <v>64</v>
      </c>
    </row>
    <row r="3" ht="12.75">
      <c r="L3" t="s">
        <v>65</v>
      </c>
    </row>
    <row r="4" ht="12.75">
      <c r="L4" t="s">
        <v>66</v>
      </c>
    </row>
    <row r="5" spans="1:15" ht="12.75">
      <c r="A5" s="216" t="s">
        <v>222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1:15" ht="12.75">
      <c r="A6" s="217" t="s">
        <v>2</v>
      </c>
      <c r="B6" s="217" t="s">
        <v>67</v>
      </c>
      <c r="C6" s="217" t="s">
        <v>68</v>
      </c>
      <c r="D6" s="212" t="s">
        <v>69</v>
      </c>
      <c r="E6" s="212" t="s">
        <v>70</v>
      </c>
      <c r="F6" s="213" t="s">
        <v>71</v>
      </c>
      <c r="G6" s="218" t="s">
        <v>72</v>
      </c>
      <c r="H6" s="218"/>
      <c r="I6" s="218"/>
      <c r="J6" s="218"/>
      <c r="K6" s="218"/>
      <c r="L6" s="218"/>
      <c r="M6" s="218"/>
      <c r="N6" s="219"/>
      <c r="O6" s="212" t="s">
        <v>73</v>
      </c>
    </row>
    <row r="7" spans="1:15" ht="12.75">
      <c r="A7" s="217"/>
      <c r="B7" s="217"/>
      <c r="C7" s="217"/>
      <c r="D7" s="212"/>
      <c r="E7" s="212"/>
      <c r="F7" s="214"/>
      <c r="G7" s="219" t="s">
        <v>74</v>
      </c>
      <c r="H7" s="212" t="s">
        <v>75</v>
      </c>
      <c r="I7" s="212"/>
      <c r="J7" s="212"/>
      <c r="K7" s="212"/>
      <c r="L7" s="212" t="s">
        <v>76</v>
      </c>
      <c r="M7" s="212" t="s">
        <v>77</v>
      </c>
      <c r="N7" s="213" t="s">
        <v>78</v>
      </c>
      <c r="O7" s="212"/>
    </row>
    <row r="8" spans="1:15" ht="12.75">
      <c r="A8" s="217"/>
      <c r="B8" s="217"/>
      <c r="C8" s="217"/>
      <c r="D8" s="212"/>
      <c r="E8" s="212"/>
      <c r="F8" s="214"/>
      <c r="G8" s="219"/>
      <c r="H8" s="212" t="s">
        <v>79</v>
      </c>
      <c r="I8" s="212" t="s">
        <v>80</v>
      </c>
      <c r="J8" s="212" t="s">
        <v>81</v>
      </c>
      <c r="K8" s="212" t="s">
        <v>82</v>
      </c>
      <c r="L8" s="212"/>
      <c r="M8" s="212"/>
      <c r="N8" s="214"/>
      <c r="O8" s="212"/>
    </row>
    <row r="9" spans="1:15" ht="12.75">
      <c r="A9" s="217"/>
      <c r="B9" s="217"/>
      <c r="C9" s="217"/>
      <c r="D9" s="212"/>
      <c r="E9" s="212"/>
      <c r="F9" s="214"/>
      <c r="G9" s="219"/>
      <c r="H9" s="212"/>
      <c r="I9" s="212"/>
      <c r="J9" s="212"/>
      <c r="K9" s="212"/>
      <c r="L9" s="212"/>
      <c r="M9" s="212"/>
      <c r="N9" s="214"/>
      <c r="O9" s="212"/>
    </row>
    <row r="10" spans="1:15" ht="48.75" customHeight="1">
      <c r="A10" s="217"/>
      <c r="B10" s="217"/>
      <c r="C10" s="217"/>
      <c r="D10" s="212"/>
      <c r="E10" s="212"/>
      <c r="F10" s="215"/>
      <c r="G10" s="219"/>
      <c r="H10" s="212"/>
      <c r="I10" s="212"/>
      <c r="J10" s="212"/>
      <c r="K10" s="212"/>
      <c r="L10" s="212"/>
      <c r="M10" s="212"/>
      <c r="N10" s="215"/>
      <c r="O10" s="212"/>
    </row>
    <row r="11" spans="1:15" ht="12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/>
      <c r="O11" s="25">
        <v>13</v>
      </c>
    </row>
    <row r="12" spans="1:15" ht="86.25" customHeight="1">
      <c r="A12" s="25" t="s">
        <v>7</v>
      </c>
      <c r="B12" s="25">
        <v>600</v>
      </c>
      <c r="C12" s="25">
        <v>60016</v>
      </c>
      <c r="D12" s="27" t="s">
        <v>83</v>
      </c>
      <c r="E12" s="28">
        <v>9584180</v>
      </c>
      <c r="F12" s="28">
        <v>0</v>
      </c>
      <c r="G12" s="28">
        <v>238632</v>
      </c>
      <c r="H12" s="28">
        <v>82152</v>
      </c>
      <c r="I12" s="28">
        <v>156480</v>
      </c>
      <c r="J12" s="29" t="s">
        <v>84</v>
      </c>
      <c r="K12" s="28"/>
      <c r="L12" s="28">
        <v>1869109</v>
      </c>
      <c r="M12" s="28">
        <v>1869109</v>
      </c>
      <c r="N12" s="28">
        <v>5607330</v>
      </c>
      <c r="O12" s="26" t="s">
        <v>85</v>
      </c>
    </row>
    <row r="13" spans="1:15" ht="56.25">
      <c r="A13" s="25" t="s">
        <v>10</v>
      </c>
      <c r="B13" s="25">
        <v>700</v>
      </c>
      <c r="C13" s="25">
        <v>70005</v>
      </c>
      <c r="D13" s="27" t="s">
        <v>86</v>
      </c>
      <c r="E13" s="28">
        <v>250000</v>
      </c>
      <c r="F13" s="28">
        <v>0</v>
      </c>
      <c r="G13" s="28">
        <v>30000</v>
      </c>
      <c r="H13" s="28">
        <v>30000</v>
      </c>
      <c r="I13" s="28"/>
      <c r="J13" s="29" t="s">
        <v>87</v>
      </c>
      <c r="K13" s="28"/>
      <c r="L13" s="28">
        <v>100000</v>
      </c>
      <c r="M13" s="28">
        <v>120000</v>
      </c>
      <c r="N13" s="28"/>
      <c r="O13" s="26" t="s">
        <v>85</v>
      </c>
    </row>
    <row r="14" spans="1:15" ht="45">
      <c r="A14" s="25" t="s">
        <v>12</v>
      </c>
      <c r="B14" s="25">
        <v>801</v>
      </c>
      <c r="C14" s="25">
        <v>80110</v>
      </c>
      <c r="D14" s="27" t="s">
        <v>88</v>
      </c>
      <c r="E14" s="28">
        <v>3000000</v>
      </c>
      <c r="F14" s="28">
        <v>0</v>
      </c>
      <c r="G14" s="28">
        <v>50000</v>
      </c>
      <c r="H14" s="28">
        <v>17214</v>
      </c>
      <c r="I14" s="28">
        <v>32786</v>
      </c>
      <c r="J14" s="29" t="s">
        <v>87</v>
      </c>
      <c r="K14" s="28"/>
      <c r="L14" s="28">
        <v>950000</v>
      </c>
      <c r="M14" s="28">
        <v>2000000</v>
      </c>
      <c r="N14" s="28"/>
      <c r="O14" s="26" t="s">
        <v>85</v>
      </c>
    </row>
    <row r="15" spans="1:15" ht="78.75">
      <c r="A15" s="25" t="s">
        <v>15</v>
      </c>
      <c r="B15" s="25">
        <v>900</v>
      </c>
      <c r="C15" s="25">
        <v>90001</v>
      </c>
      <c r="D15" s="27" t="s">
        <v>89</v>
      </c>
      <c r="E15" s="28">
        <v>37620000</v>
      </c>
      <c r="F15" s="28">
        <v>41746</v>
      </c>
      <c r="G15" s="28">
        <v>786711</v>
      </c>
      <c r="H15" s="28">
        <v>136711</v>
      </c>
      <c r="I15" s="28">
        <v>500000</v>
      </c>
      <c r="J15" s="29" t="s">
        <v>90</v>
      </c>
      <c r="K15" s="28"/>
      <c r="L15" s="28">
        <v>6000000</v>
      </c>
      <c r="M15" s="28">
        <v>6000000</v>
      </c>
      <c r="N15" s="28">
        <v>24791543</v>
      </c>
      <c r="O15" s="26" t="s">
        <v>85</v>
      </c>
    </row>
    <row r="16" spans="1:15" ht="12.75">
      <c r="A16" s="211" t="s">
        <v>91</v>
      </c>
      <c r="B16" s="211"/>
      <c r="C16" s="211"/>
      <c r="D16" s="211"/>
      <c r="E16" s="31">
        <f>SUM(E12:E15)</f>
        <v>50454180</v>
      </c>
      <c r="F16" s="31">
        <f aca="true" t="shared" si="0" ref="F16:N16">SUM(F12:F15)</f>
        <v>41746</v>
      </c>
      <c r="G16" s="31">
        <f t="shared" si="0"/>
        <v>1105343</v>
      </c>
      <c r="H16" s="31">
        <f t="shared" si="0"/>
        <v>266077</v>
      </c>
      <c r="I16" s="31">
        <f t="shared" si="0"/>
        <v>689266</v>
      </c>
      <c r="J16" s="31" t="s">
        <v>92</v>
      </c>
      <c r="K16" s="31">
        <f t="shared" si="0"/>
        <v>0</v>
      </c>
      <c r="L16" s="31">
        <f t="shared" si="0"/>
        <v>8919109</v>
      </c>
      <c r="M16" s="31">
        <f t="shared" si="0"/>
        <v>9989109</v>
      </c>
      <c r="N16" s="31">
        <f t="shared" si="0"/>
        <v>30398873</v>
      </c>
      <c r="O16" s="33" t="s">
        <v>93</v>
      </c>
    </row>
  </sheetData>
  <mergeCells count="19">
    <mergeCell ref="A5:O5"/>
    <mergeCell ref="A6:A10"/>
    <mergeCell ref="B6:B10"/>
    <mergeCell ref="C6:C10"/>
    <mergeCell ref="D6:D10"/>
    <mergeCell ref="E6:E10"/>
    <mergeCell ref="F6:F10"/>
    <mergeCell ref="G6:N6"/>
    <mergeCell ref="O6:O10"/>
    <mergeCell ref="G7:G10"/>
    <mergeCell ref="N7:N10"/>
    <mergeCell ref="H8:H10"/>
    <mergeCell ref="I8:I10"/>
    <mergeCell ref="J8:J10"/>
    <mergeCell ref="K8:K10"/>
    <mergeCell ref="A16:D16"/>
    <mergeCell ref="H7:K7"/>
    <mergeCell ref="L7:L10"/>
    <mergeCell ref="M7:M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I4" sqref="I4"/>
    </sheetView>
  </sheetViews>
  <sheetFormatPr defaultColWidth="9.00390625" defaultRowHeight="12.75"/>
  <cols>
    <col min="1" max="1" width="3.375" style="0" customWidth="1"/>
    <col min="2" max="2" width="5.125" style="0" customWidth="1"/>
    <col min="3" max="3" width="5.75390625" style="0" customWidth="1"/>
    <col min="4" max="4" width="18.125" style="0" customWidth="1"/>
    <col min="11" max="11" width="12.625" style="0" customWidth="1"/>
  </cols>
  <sheetData>
    <row r="1" ht="12.75">
      <c r="I1" t="s">
        <v>164</v>
      </c>
    </row>
    <row r="2" ht="12.75">
      <c r="I2" t="s">
        <v>64</v>
      </c>
    </row>
    <row r="3" ht="12.75">
      <c r="I3" t="s">
        <v>65</v>
      </c>
    </row>
    <row r="4" ht="12.75">
      <c r="I4" t="s">
        <v>66</v>
      </c>
    </row>
    <row r="6" spans="1:11" ht="12.75">
      <c r="A6" s="216" t="s">
        <v>95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</row>
    <row r="7" spans="1:11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3" t="s">
        <v>1</v>
      </c>
    </row>
    <row r="8" spans="1:11" ht="12.75">
      <c r="A8" s="217" t="s">
        <v>2</v>
      </c>
      <c r="B8" s="217" t="s">
        <v>67</v>
      </c>
      <c r="C8" s="217" t="s">
        <v>68</v>
      </c>
      <c r="D8" s="212" t="s">
        <v>96</v>
      </c>
      <c r="E8" s="212" t="s">
        <v>70</v>
      </c>
      <c r="F8" s="212" t="s">
        <v>72</v>
      </c>
      <c r="G8" s="212"/>
      <c r="H8" s="212"/>
      <c r="I8" s="212"/>
      <c r="J8" s="212"/>
      <c r="K8" s="212" t="s">
        <v>73</v>
      </c>
    </row>
    <row r="9" spans="1:11" ht="12.75">
      <c r="A9" s="217"/>
      <c r="B9" s="217"/>
      <c r="C9" s="217"/>
      <c r="D9" s="212"/>
      <c r="E9" s="212"/>
      <c r="F9" s="212" t="s">
        <v>97</v>
      </c>
      <c r="G9" s="212" t="s">
        <v>75</v>
      </c>
      <c r="H9" s="212"/>
      <c r="I9" s="212"/>
      <c r="J9" s="212"/>
      <c r="K9" s="212"/>
    </row>
    <row r="10" spans="1:11" ht="12.75">
      <c r="A10" s="217"/>
      <c r="B10" s="217"/>
      <c r="C10" s="217"/>
      <c r="D10" s="212"/>
      <c r="E10" s="212"/>
      <c r="F10" s="212"/>
      <c r="G10" s="212" t="s">
        <v>79</v>
      </c>
      <c r="H10" s="212" t="s">
        <v>80</v>
      </c>
      <c r="I10" s="212" t="s">
        <v>98</v>
      </c>
      <c r="J10" s="212" t="s">
        <v>82</v>
      </c>
      <c r="K10" s="212"/>
    </row>
    <row r="11" spans="1:11" ht="12.75">
      <c r="A11" s="217"/>
      <c r="B11" s="217"/>
      <c r="C11" s="217"/>
      <c r="D11" s="212"/>
      <c r="E11" s="212"/>
      <c r="F11" s="212"/>
      <c r="G11" s="212"/>
      <c r="H11" s="212"/>
      <c r="I11" s="212"/>
      <c r="J11" s="212"/>
      <c r="K11" s="212"/>
    </row>
    <row r="12" spans="1:11" ht="53.25" customHeight="1">
      <c r="A12" s="217"/>
      <c r="B12" s="217"/>
      <c r="C12" s="217"/>
      <c r="D12" s="212"/>
      <c r="E12" s="212"/>
      <c r="F12" s="212"/>
      <c r="G12" s="212"/>
      <c r="H12" s="212"/>
      <c r="I12" s="212"/>
      <c r="J12" s="212"/>
      <c r="K12" s="212"/>
    </row>
    <row r="13" spans="1:11" ht="12.7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</row>
    <row r="14" spans="1:11" ht="56.25">
      <c r="A14" s="25" t="s">
        <v>7</v>
      </c>
      <c r="B14" s="25">
        <v>600</v>
      </c>
      <c r="C14" s="25">
        <v>60016</v>
      </c>
      <c r="D14" s="27" t="s">
        <v>99</v>
      </c>
      <c r="E14" s="28">
        <v>50000</v>
      </c>
      <c r="F14" s="28">
        <v>50000</v>
      </c>
      <c r="G14" s="28">
        <v>25000</v>
      </c>
      <c r="H14" s="28"/>
      <c r="I14" s="27" t="s">
        <v>100</v>
      </c>
      <c r="J14" s="26"/>
      <c r="K14" s="35" t="s">
        <v>85</v>
      </c>
    </row>
    <row r="15" spans="1:11" ht="36" customHeight="1">
      <c r="A15" s="25" t="s">
        <v>10</v>
      </c>
      <c r="B15" s="25">
        <v>700</v>
      </c>
      <c r="C15" s="25">
        <v>70005</v>
      </c>
      <c r="D15" s="26" t="s">
        <v>101</v>
      </c>
      <c r="E15" s="28">
        <v>30000</v>
      </c>
      <c r="F15" s="28">
        <v>30000</v>
      </c>
      <c r="G15" s="28">
        <v>30000</v>
      </c>
      <c r="H15" s="28"/>
      <c r="I15" s="27" t="s">
        <v>87</v>
      </c>
      <c r="J15" s="36"/>
      <c r="K15" s="35" t="s">
        <v>85</v>
      </c>
    </row>
    <row r="16" spans="1:11" ht="33" customHeight="1">
      <c r="A16" s="25" t="s">
        <v>12</v>
      </c>
      <c r="B16" s="25">
        <v>750</v>
      </c>
      <c r="C16" s="25">
        <v>75023</v>
      </c>
      <c r="D16" s="27" t="s">
        <v>102</v>
      </c>
      <c r="E16" s="28">
        <v>32000</v>
      </c>
      <c r="F16" s="28">
        <v>32000</v>
      </c>
      <c r="G16" s="28">
        <v>32000</v>
      </c>
      <c r="H16" s="28"/>
      <c r="I16" s="27" t="s">
        <v>87</v>
      </c>
      <c r="J16" s="26"/>
      <c r="K16" s="35" t="s">
        <v>85</v>
      </c>
    </row>
    <row r="17" spans="1:11" ht="33.75" customHeight="1">
      <c r="A17" s="25" t="s">
        <v>15</v>
      </c>
      <c r="B17" s="25">
        <v>750</v>
      </c>
      <c r="C17" s="25">
        <v>75023</v>
      </c>
      <c r="D17" s="27" t="s">
        <v>103</v>
      </c>
      <c r="E17" s="28">
        <v>4000</v>
      </c>
      <c r="F17" s="28">
        <v>4000</v>
      </c>
      <c r="G17" s="28">
        <v>4000</v>
      </c>
      <c r="H17" s="28"/>
      <c r="I17" s="27" t="s">
        <v>87</v>
      </c>
      <c r="J17" s="36"/>
      <c r="K17" s="35" t="s">
        <v>85</v>
      </c>
    </row>
    <row r="18" spans="1:11" ht="45">
      <c r="A18" s="25" t="s">
        <v>18</v>
      </c>
      <c r="B18" s="25">
        <v>754</v>
      </c>
      <c r="C18" s="25">
        <v>75403</v>
      </c>
      <c r="D18" s="27" t="s">
        <v>104</v>
      </c>
      <c r="E18" s="28">
        <v>10000</v>
      </c>
      <c r="F18" s="28">
        <v>10000</v>
      </c>
      <c r="G18" s="28">
        <v>10000</v>
      </c>
      <c r="H18" s="28"/>
      <c r="I18" s="27"/>
      <c r="J18" s="26"/>
      <c r="K18" s="35" t="s">
        <v>85</v>
      </c>
    </row>
    <row r="19" spans="1:11" ht="33.75">
      <c r="A19" s="37" t="s">
        <v>33</v>
      </c>
      <c r="B19" s="37">
        <v>801</v>
      </c>
      <c r="C19" s="37">
        <v>80101</v>
      </c>
      <c r="D19" s="38" t="s">
        <v>105</v>
      </c>
      <c r="E19" s="39">
        <v>87200</v>
      </c>
      <c r="F19" s="39">
        <v>87200</v>
      </c>
      <c r="G19" s="39">
        <v>43600</v>
      </c>
      <c r="H19" s="39"/>
      <c r="I19" s="38" t="s">
        <v>106</v>
      </c>
      <c r="J19" s="40"/>
      <c r="K19" s="35" t="s">
        <v>85</v>
      </c>
    </row>
    <row r="20" spans="1:11" ht="12.75">
      <c r="A20" s="220" t="s">
        <v>91</v>
      </c>
      <c r="B20" s="220"/>
      <c r="C20" s="220"/>
      <c r="D20" s="220"/>
      <c r="E20" s="28">
        <f>SUM(E14:E19)</f>
        <v>213200</v>
      </c>
      <c r="F20" s="28">
        <f>SUM(F14:F19)</f>
        <v>213200</v>
      </c>
      <c r="G20" s="28">
        <f>SUM(G14:G19)</f>
        <v>144600</v>
      </c>
      <c r="H20" s="28">
        <f>SUM(H14:H17)</f>
        <v>0</v>
      </c>
      <c r="I20" s="28">
        <v>68600</v>
      </c>
      <c r="J20" s="26"/>
      <c r="K20" s="41" t="s">
        <v>93</v>
      </c>
    </row>
  </sheetData>
  <mergeCells count="15">
    <mergeCell ref="A6:K6"/>
    <mergeCell ref="A8:A12"/>
    <mergeCell ref="B8:B12"/>
    <mergeCell ref="C8:C12"/>
    <mergeCell ref="D8:D12"/>
    <mergeCell ref="E8:E12"/>
    <mergeCell ref="F8:J8"/>
    <mergeCell ref="K8:K12"/>
    <mergeCell ref="I10:I12"/>
    <mergeCell ref="F9:F12"/>
    <mergeCell ref="A20:D20"/>
    <mergeCell ref="G10:G12"/>
    <mergeCell ref="H10:H12"/>
    <mergeCell ref="G9:J9"/>
    <mergeCell ref="J10:J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1">
      <selection activeCell="L44" sqref="L44"/>
    </sheetView>
  </sheetViews>
  <sheetFormatPr defaultColWidth="9.00390625" defaultRowHeight="12.75"/>
  <cols>
    <col min="1" max="1" width="3.00390625" style="0" customWidth="1"/>
    <col min="3" max="3" width="8.125" style="0" customWidth="1"/>
    <col min="4" max="4" width="7.875" style="0" customWidth="1"/>
    <col min="6" max="6" width="8.375" style="0" customWidth="1"/>
    <col min="7" max="7" width="8.75390625" style="0" customWidth="1"/>
    <col min="8" max="8" width="7.625" style="0" customWidth="1"/>
    <col min="9" max="10" width="7.75390625" style="0" customWidth="1"/>
    <col min="11" max="11" width="7.625" style="0" customWidth="1"/>
    <col min="12" max="12" width="7.25390625" style="0" customWidth="1"/>
    <col min="13" max="14" width="7.00390625" style="0" customWidth="1"/>
    <col min="15" max="15" width="7.875" style="0" customWidth="1"/>
    <col min="16" max="16" width="7.00390625" style="0" customWidth="1"/>
  </cols>
  <sheetData>
    <row r="1" spans="1:17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 t="s">
        <v>107</v>
      </c>
      <c r="M1" s="42"/>
      <c r="N1" s="42"/>
      <c r="O1" s="42"/>
      <c r="P1" s="42"/>
      <c r="Q1" s="42"/>
    </row>
    <row r="2" spans="1:17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 t="s">
        <v>64</v>
      </c>
      <c r="M2" s="42"/>
      <c r="N2" s="42"/>
      <c r="O2" s="42"/>
      <c r="P2" s="42"/>
      <c r="Q2" s="42"/>
    </row>
    <row r="3" spans="1:17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 t="s">
        <v>65</v>
      </c>
      <c r="M3" s="42"/>
      <c r="N3" s="42"/>
      <c r="O3" s="42"/>
      <c r="P3" s="42"/>
      <c r="Q3" s="42"/>
    </row>
    <row r="4" spans="1:17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 t="s">
        <v>66</v>
      </c>
      <c r="M4" s="42"/>
      <c r="N4" s="42"/>
      <c r="O4" s="42"/>
      <c r="P4" s="42"/>
      <c r="Q4" s="42"/>
    </row>
    <row r="5" spans="1:17" ht="14.25" customHeight="1">
      <c r="A5" s="228" t="s">
        <v>221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</row>
    <row r="6" spans="1:17" ht="12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 t="s">
        <v>1</v>
      </c>
      <c r="Q6" s="42"/>
    </row>
    <row r="7" spans="1:17" ht="12.75">
      <c r="A7" s="226" t="s">
        <v>2</v>
      </c>
      <c r="B7" s="226" t="s">
        <v>108</v>
      </c>
      <c r="C7" s="227" t="s">
        <v>109</v>
      </c>
      <c r="D7" s="227" t="s">
        <v>110</v>
      </c>
      <c r="E7" s="227" t="s">
        <v>111</v>
      </c>
      <c r="F7" s="226" t="s">
        <v>112</v>
      </c>
      <c r="G7" s="226"/>
      <c r="H7" s="226" t="s">
        <v>72</v>
      </c>
      <c r="I7" s="226"/>
      <c r="J7" s="226"/>
      <c r="K7" s="226"/>
      <c r="L7" s="226"/>
      <c r="M7" s="226"/>
      <c r="N7" s="226"/>
      <c r="O7" s="226"/>
      <c r="P7" s="226"/>
      <c r="Q7" s="226"/>
    </row>
    <row r="8" spans="1:17" ht="12.75">
      <c r="A8" s="226"/>
      <c r="B8" s="226"/>
      <c r="C8" s="227"/>
      <c r="D8" s="227"/>
      <c r="E8" s="227"/>
      <c r="F8" s="227" t="s">
        <v>113</v>
      </c>
      <c r="G8" s="227" t="s">
        <v>114</v>
      </c>
      <c r="H8" s="226" t="s">
        <v>115</v>
      </c>
      <c r="I8" s="226"/>
      <c r="J8" s="226"/>
      <c r="K8" s="226"/>
      <c r="L8" s="226"/>
      <c r="M8" s="226"/>
      <c r="N8" s="226"/>
      <c r="O8" s="226"/>
      <c r="P8" s="226"/>
      <c r="Q8" s="226"/>
    </row>
    <row r="9" spans="1:17" ht="12.75">
      <c r="A9" s="226"/>
      <c r="B9" s="226"/>
      <c r="C9" s="227"/>
      <c r="D9" s="227"/>
      <c r="E9" s="227"/>
      <c r="F9" s="227"/>
      <c r="G9" s="227"/>
      <c r="H9" s="227" t="s">
        <v>116</v>
      </c>
      <c r="I9" s="226" t="s">
        <v>117</v>
      </c>
      <c r="J9" s="226"/>
      <c r="K9" s="226"/>
      <c r="L9" s="226"/>
      <c r="M9" s="226"/>
      <c r="N9" s="226"/>
      <c r="O9" s="226"/>
      <c r="P9" s="226"/>
      <c r="Q9" s="226"/>
    </row>
    <row r="10" spans="1:17" ht="12.75">
      <c r="A10" s="226"/>
      <c r="B10" s="226"/>
      <c r="C10" s="227"/>
      <c r="D10" s="227"/>
      <c r="E10" s="227"/>
      <c r="F10" s="227"/>
      <c r="G10" s="227"/>
      <c r="H10" s="227"/>
      <c r="I10" s="226" t="s">
        <v>118</v>
      </c>
      <c r="J10" s="226"/>
      <c r="K10" s="226"/>
      <c r="L10" s="226"/>
      <c r="M10" s="226" t="s">
        <v>119</v>
      </c>
      <c r="N10" s="226"/>
      <c r="O10" s="226"/>
      <c r="P10" s="226"/>
      <c r="Q10" s="226"/>
    </row>
    <row r="11" spans="1:17" ht="12.75">
      <c r="A11" s="226"/>
      <c r="B11" s="226"/>
      <c r="C11" s="227"/>
      <c r="D11" s="227"/>
      <c r="E11" s="227"/>
      <c r="F11" s="227"/>
      <c r="G11" s="227"/>
      <c r="H11" s="227"/>
      <c r="I11" s="227" t="s">
        <v>120</v>
      </c>
      <c r="J11" s="226" t="s">
        <v>121</v>
      </c>
      <c r="K11" s="226"/>
      <c r="L11" s="226"/>
      <c r="M11" s="227" t="s">
        <v>122</v>
      </c>
      <c r="N11" s="227" t="s">
        <v>121</v>
      </c>
      <c r="O11" s="227"/>
      <c r="P11" s="227"/>
      <c r="Q11" s="227"/>
    </row>
    <row r="12" spans="1:17" ht="101.25">
      <c r="A12" s="226"/>
      <c r="B12" s="226"/>
      <c r="C12" s="227"/>
      <c r="D12" s="227"/>
      <c r="E12" s="227"/>
      <c r="F12" s="227"/>
      <c r="G12" s="227"/>
      <c r="H12" s="227"/>
      <c r="I12" s="227"/>
      <c r="J12" s="43" t="s">
        <v>123</v>
      </c>
      <c r="K12" s="43" t="s">
        <v>124</v>
      </c>
      <c r="L12" s="43" t="s">
        <v>125</v>
      </c>
      <c r="M12" s="227"/>
      <c r="N12" s="43" t="s">
        <v>126</v>
      </c>
      <c r="O12" s="43" t="s">
        <v>123</v>
      </c>
      <c r="P12" s="43" t="s">
        <v>124</v>
      </c>
      <c r="Q12" s="43" t="s">
        <v>127</v>
      </c>
    </row>
    <row r="13" spans="1:17" ht="12.75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4">
        <v>8</v>
      </c>
      <c r="I13" s="44">
        <v>9</v>
      </c>
      <c r="J13" s="44">
        <v>10</v>
      </c>
      <c r="K13" s="44">
        <v>11</v>
      </c>
      <c r="L13" s="44">
        <v>12</v>
      </c>
      <c r="M13" s="44">
        <v>13</v>
      </c>
      <c r="N13" s="44">
        <v>14</v>
      </c>
      <c r="O13" s="44">
        <v>15</v>
      </c>
      <c r="P13" s="44">
        <v>16</v>
      </c>
      <c r="Q13" s="44">
        <v>17</v>
      </c>
    </row>
    <row r="14" spans="1:17" ht="33.75">
      <c r="A14" s="45">
        <v>1</v>
      </c>
      <c r="B14" s="46" t="s">
        <v>128</v>
      </c>
      <c r="C14" s="204" t="s">
        <v>93</v>
      </c>
      <c r="D14" s="205"/>
      <c r="E14" s="47">
        <f>SUM(E19+E30+E41)</f>
        <v>50204180</v>
      </c>
      <c r="F14" s="47">
        <f aca="true" t="shared" si="0" ref="F14:Q14">SUM(F19+F30+F41)</f>
        <v>9757365</v>
      </c>
      <c r="G14" s="47">
        <f t="shared" si="0"/>
        <v>40446815</v>
      </c>
      <c r="H14" s="47">
        <f t="shared" si="0"/>
        <v>1075343</v>
      </c>
      <c r="I14" s="47">
        <f t="shared" si="0"/>
        <v>1075343</v>
      </c>
      <c r="J14" s="47">
        <f t="shared" si="0"/>
        <v>689266</v>
      </c>
      <c r="K14" s="47">
        <f t="shared" si="0"/>
        <v>0</v>
      </c>
      <c r="L14" s="47">
        <f t="shared" si="0"/>
        <v>386077</v>
      </c>
      <c r="M14" s="47">
        <f t="shared" si="0"/>
        <v>0</v>
      </c>
      <c r="N14" s="47">
        <f t="shared" si="0"/>
        <v>0</v>
      </c>
      <c r="O14" s="47">
        <f t="shared" si="0"/>
        <v>0</v>
      </c>
      <c r="P14" s="47">
        <f t="shared" si="0"/>
        <v>0</v>
      </c>
      <c r="Q14" s="47">
        <f t="shared" si="0"/>
        <v>0</v>
      </c>
    </row>
    <row r="15" spans="1:17" ht="12.75">
      <c r="A15" s="202"/>
      <c r="B15" s="48" t="s">
        <v>129</v>
      </c>
      <c r="C15" s="32"/>
      <c r="D15" s="49" t="s">
        <v>130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7" ht="12.75">
      <c r="A16" s="202"/>
      <c r="B16" s="48" t="s">
        <v>131</v>
      </c>
      <c r="C16" s="32"/>
      <c r="D16" s="49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1:17" ht="12.75">
      <c r="A17" s="202"/>
      <c r="B17" s="48" t="s">
        <v>132</v>
      </c>
      <c r="C17" s="32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ht="12.75">
      <c r="A18" s="202"/>
      <c r="B18" s="48" t="s">
        <v>133</v>
      </c>
      <c r="C18" s="194" t="s">
        <v>134</v>
      </c>
      <c r="D18" s="195"/>
      <c r="E18" s="195"/>
      <c r="F18" s="195"/>
      <c r="G18" s="195"/>
      <c r="H18" s="195"/>
      <c r="I18" s="195"/>
      <c r="J18" s="195"/>
      <c r="K18" s="195"/>
      <c r="L18" s="195"/>
      <c r="M18" s="50"/>
      <c r="N18" s="50"/>
      <c r="O18" s="50"/>
      <c r="P18" s="50"/>
      <c r="Q18" s="50"/>
    </row>
    <row r="19" spans="1:17" ht="12.75">
      <c r="A19" s="202"/>
      <c r="B19" s="48" t="s">
        <v>135</v>
      </c>
      <c r="C19" s="32"/>
      <c r="D19" s="32"/>
      <c r="E19" s="32">
        <f aca="true" t="shared" si="1" ref="E19:Q19">SUM(E20:E24)</f>
        <v>9584180</v>
      </c>
      <c r="F19" s="32">
        <f t="shared" si="1"/>
        <v>2575016</v>
      </c>
      <c r="G19" s="32">
        <f t="shared" si="1"/>
        <v>7009164</v>
      </c>
      <c r="H19" s="32">
        <f t="shared" si="1"/>
        <v>238632</v>
      </c>
      <c r="I19" s="32">
        <f t="shared" si="1"/>
        <v>238632</v>
      </c>
      <c r="J19" s="32">
        <f t="shared" si="1"/>
        <v>156480</v>
      </c>
      <c r="K19" s="32">
        <f t="shared" si="1"/>
        <v>0</v>
      </c>
      <c r="L19" s="32">
        <f t="shared" si="1"/>
        <v>82152</v>
      </c>
      <c r="M19" s="32">
        <f t="shared" si="1"/>
        <v>0</v>
      </c>
      <c r="N19" s="32">
        <f t="shared" si="1"/>
        <v>0</v>
      </c>
      <c r="O19" s="32">
        <f t="shared" si="1"/>
        <v>0</v>
      </c>
      <c r="P19" s="32">
        <f t="shared" si="1"/>
        <v>0</v>
      </c>
      <c r="Q19" s="32">
        <f t="shared" si="1"/>
        <v>0</v>
      </c>
    </row>
    <row r="20" spans="1:17" ht="12.75">
      <c r="A20" s="202"/>
      <c r="B20" s="42"/>
      <c r="C20" s="48" t="s">
        <v>136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12.75">
      <c r="A21" s="202"/>
      <c r="B21" s="48" t="s">
        <v>115</v>
      </c>
      <c r="C21" s="52"/>
      <c r="D21" s="32"/>
      <c r="E21" s="32">
        <v>238632</v>
      </c>
      <c r="F21" s="32">
        <v>238632</v>
      </c>
      <c r="G21" s="32"/>
      <c r="H21" s="32">
        <v>238632</v>
      </c>
      <c r="I21" s="32">
        <v>238632</v>
      </c>
      <c r="J21" s="32">
        <v>156480</v>
      </c>
      <c r="K21" s="32"/>
      <c r="L21" s="32">
        <v>82152</v>
      </c>
      <c r="M21" s="32"/>
      <c r="N21" s="32"/>
      <c r="O21" s="32"/>
      <c r="P21" s="32"/>
      <c r="Q21" s="32"/>
    </row>
    <row r="22" spans="1:17" ht="12.75">
      <c r="A22" s="202"/>
      <c r="B22" s="48" t="s">
        <v>76</v>
      </c>
      <c r="C22" s="52"/>
      <c r="D22" s="32"/>
      <c r="E22" s="32">
        <v>1869109</v>
      </c>
      <c r="F22" s="32">
        <v>467278</v>
      </c>
      <c r="G22" s="32">
        <v>1401831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2.75">
      <c r="A23" s="206"/>
      <c r="B23" s="48" t="s">
        <v>77</v>
      </c>
      <c r="C23" s="52"/>
      <c r="D23" s="32"/>
      <c r="E23" s="32">
        <v>1869109</v>
      </c>
      <c r="F23" s="32">
        <v>467278</v>
      </c>
      <c r="G23" s="32">
        <v>1401831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12.75">
      <c r="A24" s="206"/>
      <c r="B24" s="48" t="s">
        <v>137</v>
      </c>
      <c r="C24" s="54"/>
      <c r="D24" s="32"/>
      <c r="E24" s="32">
        <v>5607330</v>
      </c>
      <c r="F24" s="32">
        <v>1401828</v>
      </c>
      <c r="G24" s="32">
        <v>4205502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22.5">
      <c r="A25" s="53"/>
      <c r="B25" s="55" t="s">
        <v>138</v>
      </c>
      <c r="C25" s="59"/>
      <c r="D25" s="59" t="s">
        <v>139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ht="12.75">
      <c r="A26" s="53"/>
      <c r="B26" s="48" t="s">
        <v>131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2.75">
      <c r="A27" s="53"/>
      <c r="B27" s="48" t="s">
        <v>132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22.5">
      <c r="A28" s="53"/>
      <c r="B28" s="55" t="s">
        <v>140</v>
      </c>
      <c r="C28" s="42"/>
      <c r="D28" s="60" t="s">
        <v>141</v>
      </c>
      <c r="E28" s="61"/>
      <c r="F28" s="61"/>
      <c r="G28" s="61"/>
      <c r="H28" s="61"/>
      <c r="I28" s="61"/>
      <c r="J28" s="61"/>
      <c r="K28" s="61"/>
      <c r="L28" s="62"/>
      <c r="M28" s="59"/>
      <c r="N28" s="59"/>
      <c r="O28" s="59"/>
      <c r="P28" s="59"/>
      <c r="Q28" s="59"/>
    </row>
    <row r="29" spans="1:17" ht="12.75">
      <c r="A29" s="53"/>
      <c r="B29" s="55"/>
      <c r="C29" s="59"/>
      <c r="D29" s="63"/>
      <c r="E29" s="61"/>
      <c r="F29" s="61"/>
      <c r="G29" s="61"/>
      <c r="H29" s="61"/>
      <c r="I29" s="61"/>
      <c r="J29" s="61"/>
      <c r="K29" s="61"/>
      <c r="L29" s="62"/>
      <c r="M29" s="59"/>
      <c r="N29" s="59"/>
      <c r="O29" s="59"/>
      <c r="P29" s="59"/>
      <c r="Q29" s="59"/>
    </row>
    <row r="30" spans="1:17" ht="12.75">
      <c r="A30" s="53"/>
      <c r="B30" s="48" t="s">
        <v>135</v>
      </c>
      <c r="C30" s="32"/>
      <c r="D30" s="32"/>
      <c r="E30" s="32">
        <f aca="true" t="shared" si="2" ref="E30:Q30">SUM(E31:E35)</f>
        <v>3000000</v>
      </c>
      <c r="F30" s="32">
        <f t="shared" si="2"/>
        <v>787500</v>
      </c>
      <c r="G30" s="32">
        <f t="shared" si="2"/>
        <v>2212500</v>
      </c>
      <c r="H30" s="32">
        <f t="shared" si="2"/>
        <v>50000</v>
      </c>
      <c r="I30" s="32">
        <f t="shared" si="2"/>
        <v>50000</v>
      </c>
      <c r="J30" s="32">
        <f t="shared" si="2"/>
        <v>32786</v>
      </c>
      <c r="K30" s="32">
        <f t="shared" si="2"/>
        <v>0</v>
      </c>
      <c r="L30" s="32">
        <f t="shared" si="2"/>
        <v>17214</v>
      </c>
      <c r="M30" s="32">
        <f t="shared" si="2"/>
        <v>0</v>
      </c>
      <c r="N30" s="32">
        <f t="shared" si="2"/>
        <v>0</v>
      </c>
      <c r="O30" s="32">
        <f t="shared" si="2"/>
        <v>0</v>
      </c>
      <c r="P30" s="32">
        <f t="shared" si="2"/>
        <v>0</v>
      </c>
      <c r="Q30" s="32">
        <f t="shared" si="2"/>
        <v>0</v>
      </c>
    </row>
    <row r="31" spans="1:17" ht="12.75">
      <c r="A31" s="53"/>
      <c r="B31" s="48" t="s">
        <v>136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2.75">
      <c r="A32" s="53"/>
      <c r="B32" s="48" t="s">
        <v>115</v>
      </c>
      <c r="C32" s="32"/>
      <c r="D32" s="32"/>
      <c r="E32" s="32">
        <v>50000</v>
      </c>
      <c r="F32" s="32">
        <v>50000</v>
      </c>
      <c r="G32" s="32">
        <v>0</v>
      </c>
      <c r="H32" s="32">
        <v>50000</v>
      </c>
      <c r="I32" s="32">
        <v>50000</v>
      </c>
      <c r="J32" s="32">
        <v>32786</v>
      </c>
      <c r="K32" s="32">
        <v>0</v>
      </c>
      <c r="L32" s="32">
        <v>17214</v>
      </c>
      <c r="M32" s="32"/>
      <c r="N32" s="32"/>
      <c r="O32" s="32"/>
      <c r="P32" s="32"/>
      <c r="Q32" s="32"/>
    </row>
    <row r="33" spans="1:17" ht="12.75">
      <c r="A33" s="53"/>
      <c r="B33" s="48" t="s">
        <v>76</v>
      </c>
      <c r="C33" s="32"/>
      <c r="D33" s="32"/>
      <c r="E33" s="32">
        <v>950000</v>
      </c>
      <c r="F33" s="32">
        <v>237500</v>
      </c>
      <c r="G33" s="32">
        <v>712500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2.75">
      <c r="A34" s="53"/>
      <c r="B34" s="48" t="s">
        <v>77</v>
      </c>
      <c r="C34" s="32"/>
      <c r="D34" s="32"/>
      <c r="E34" s="32">
        <v>2000000</v>
      </c>
      <c r="F34" s="32">
        <v>500000</v>
      </c>
      <c r="G34" s="32">
        <v>1500000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2.75">
      <c r="A35" s="53"/>
      <c r="B35" s="48" t="s">
        <v>137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12.75">
      <c r="A36" s="202"/>
      <c r="B36" s="55" t="s">
        <v>138</v>
      </c>
      <c r="C36" s="42"/>
      <c r="D36" s="64" t="s">
        <v>142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</row>
    <row r="37" spans="1:17" ht="12.75">
      <c r="A37" s="202"/>
      <c r="B37" s="48" t="s">
        <v>131</v>
      </c>
      <c r="C37" s="42"/>
      <c r="D37" s="60" t="s">
        <v>143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49"/>
    </row>
    <row r="38" spans="1:17" ht="12.75">
      <c r="A38" s="202"/>
      <c r="B38" s="48" t="s">
        <v>132</v>
      </c>
      <c r="C38" s="5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49"/>
    </row>
    <row r="39" spans="1:17" ht="22.5">
      <c r="A39" s="202"/>
      <c r="B39" s="55" t="s">
        <v>140</v>
      </c>
      <c r="C39" s="42"/>
      <c r="D39" s="60" t="s">
        <v>144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49"/>
    </row>
    <row r="40" spans="1:17" ht="12.75">
      <c r="A40" s="202"/>
      <c r="B40" s="55"/>
      <c r="C40" s="51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49"/>
    </row>
    <row r="41" spans="1:17" ht="12.75">
      <c r="A41" s="202"/>
      <c r="B41" s="48" t="s">
        <v>135</v>
      </c>
      <c r="C41" s="32"/>
      <c r="D41" s="32"/>
      <c r="E41" s="32">
        <f aca="true" t="shared" si="3" ref="E41:Q41">SUM(E42:E46)</f>
        <v>37620000</v>
      </c>
      <c r="F41" s="32">
        <f t="shared" si="3"/>
        <v>6394849</v>
      </c>
      <c r="G41" s="32">
        <f t="shared" si="3"/>
        <v>31225151</v>
      </c>
      <c r="H41" s="32">
        <f t="shared" si="3"/>
        <v>786711</v>
      </c>
      <c r="I41" s="32">
        <f t="shared" si="3"/>
        <v>786711</v>
      </c>
      <c r="J41" s="32">
        <f t="shared" si="3"/>
        <v>500000</v>
      </c>
      <c r="K41" s="32">
        <f t="shared" si="3"/>
        <v>0</v>
      </c>
      <c r="L41" s="32">
        <f t="shared" si="3"/>
        <v>286711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</row>
    <row r="42" spans="1:17" ht="12.75">
      <c r="A42" s="202"/>
      <c r="B42" s="48" t="s">
        <v>136</v>
      </c>
      <c r="C42" s="32"/>
      <c r="D42" s="32"/>
      <c r="E42" s="32">
        <v>41746</v>
      </c>
      <c r="F42" s="32">
        <v>41746</v>
      </c>
      <c r="G42" s="32">
        <v>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12.75">
      <c r="A43" s="202"/>
      <c r="B43" s="48" t="s">
        <v>115</v>
      </c>
      <c r="C43" s="32"/>
      <c r="D43" s="32"/>
      <c r="E43" s="32">
        <v>842782</v>
      </c>
      <c r="F43" s="32">
        <v>842782</v>
      </c>
      <c r="G43" s="32">
        <v>0</v>
      </c>
      <c r="H43" s="32">
        <v>786711</v>
      </c>
      <c r="I43" s="32">
        <v>786711</v>
      </c>
      <c r="J43" s="32">
        <v>500000</v>
      </c>
      <c r="K43" s="32"/>
      <c r="L43" s="32">
        <v>286711</v>
      </c>
      <c r="M43" s="32"/>
      <c r="N43" s="32"/>
      <c r="O43" s="32"/>
      <c r="P43" s="32"/>
      <c r="Q43" s="32"/>
    </row>
    <row r="44" spans="1:17" ht="12.75">
      <c r="A44" s="202"/>
      <c r="B44" s="48" t="s">
        <v>76</v>
      </c>
      <c r="C44" s="32"/>
      <c r="D44" s="32"/>
      <c r="E44" s="32">
        <v>6000000</v>
      </c>
      <c r="F44" s="32">
        <v>900000</v>
      </c>
      <c r="G44" s="32">
        <v>5100000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ht="12.75">
      <c r="A45" s="202"/>
      <c r="B45" s="48" t="s">
        <v>77</v>
      </c>
      <c r="C45" s="32"/>
      <c r="D45" s="32"/>
      <c r="E45" s="32">
        <v>6000000</v>
      </c>
      <c r="F45" s="32">
        <v>900000</v>
      </c>
      <c r="G45" s="32">
        <v>5100000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12.75">
      <c r="A46" s="202"/>
      <c r="B46" s="48" t="s">
        <v>137</v>
      </c>
      <c r="C46" s="32"/>
      <c r="D46" s="32"/>
      <c r="E46" s="32">
        <v>24735472</v>
      </c>
      <c r="F46" s="32">
        <v>3710321</v>
      </c>
      <c r="G46" s="32">
        <v>21025151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ht="12.75">
      <c r="A47" s="67"/>
      <c r="B47" s="48" t="s">
        <v>145</v>
      </c>
      <c r="C47" s="197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9"/>
    </row>
    <row r="48" spans="1:17" ht="33.75">
      <c r="A48" s="68">
        <v>2</v>
      </c>
      <c r="B48" s="69" t="s">
        <v>146</v>
      </c>
      <c r="C48" s="200" t="s">
        <v>93</v>
      </c>
      <c r="D48" s="201"/>
      <c r="E48" s="47">
        <f>SUM(E53+E75)</f>
        <v>14695</v>
      </c>
      <c r="F48" s="47">
        <f aca="true" t="shared" si="4" ref="F48:Q48">SUM(F53+F75)</f>
        <v>0</v>
      </c>
      <c r="G48" s="47">
        <f t="shared" si="4"/>
        <v>14695</v>
      </c>
      <c r="H48" s="47">
        <f t="shared" si="4"/>
        <v>12545</v>
      </c>
      <c r="I48" s="47">
        <f t="shared" si="4"/>
        <v>0</v>
      </c>
      <c r="J48" s="47">
        <f t="shared" si="4"/>
        <v>0</v>
      </c>
      <c r="K48" s="47">
        <f t="shared" si="4"/>
        <v>0</v>
      </c>
      <c r="L48" s="47">
        <f t="shared" si="4"/>
        <v>0</v>
      </c>
      <c r="M48" s="47">
        <f t="shared" si="4"/>
        <v>12545</v>
      </c>
      <c r="N48" s="47">
        <f t="shared" si="4"/>
        <v>0</v>
      </c>
      <c r="O48" s="47">
        <f t="shared" si="4"/>
        <v>0</v>
      </c>
      <c r="P48" s="47">
        <f t="shared" si="4"/>
        <v>0</v>
      </c>
      <c r="Q48" s="47">
        <f t="shared" si="4"/>
        <v>0</v>
      </c>
    </row>
    <row r="49" spans="1:17" ht="12.75">
      <c r="A49" s="202"/>
      <c r="B49" s="48" t="s">
        <v>129</v>
      </c>
      <c r="C49" s="56" t="s">
        <v>147</v>
      </c>
      <c r="D49" s="57" t="s">
        <v>148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8"/>
    </row>
    <row r="50" spans="1:17" ht="12.75">
      <c r="A50" s="202"/>
      <c r="B50" s="48" t="s">
        <v>131</v>
      </c>
      <c r="C50" s="56" t="s">
        <v>149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8"/>
    </row>
    <row r="51" spans="1:17" ht="12.75">
      <c r="A51" s="202"/>
      <c r="B51" s="48" t="s">
        <v>132</v>
      </c>
      <c r="C51" s="56" t="s">
        <v>150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</row>
    <row r="52" spans="1:17" ht="12.75">
      <c r="A52" s="202"/>
      <c r="B52" s="48" t="s">
        <v>133</v>
      </c>
      <c r="C52" s="56" t="s">
        <v>151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8"/>
    </row>
    <row r="53" spans="1:17" ht="12.75">
      <c r="A53" s="202"/>
      <c r="B53" s="48" t="s">
        <v>135</v>
      </c>
      <c r="C53" s="32"/>
      <c r="D53" s="32"/>
      <c r="E53" s="47">
        <f>SUM(E54:E57)</f>
        <v>14695</v>
      </c>
      <c r="F53" s="47">
        <f aca="true" t="shared" si="5" ref="F53:Q53">SUM(F54:F57)</f>
        <v>0</v>
      </c>
      <c r="G53" s="47">
        <f t="shared" si="5"/>
        <v>14695</v>
      </c>
      <c r="H53" s="47">
        <f t="shared" si="5"/>
        <v>12545</v>
      </c>
      <c r="I53" s="47">
        <f t="shared" si="5"/>
        <v>0</v>
      </c>
      <c r="J53" s="47">
        <f t="shared" si="5"/>
        <v>0</v>
      </c>
      <c r="K53" s="47">
        <f t="shared" si="5"/>
        <v>0</v>
      </c>
      <c r="L53" s="47">
        <f t="shared" si="5"/>
        <v>0</v>
      </c>
      <c r="M53" s="47">
        <f t="shared" si="5"/>
        <v>12545</v>
      </c>
      <c r="N53" s="47">
        <f t="shared" si="5"/>
        <v>0</v>
      </c>
      <c r="O53" s="47">
        <f t="shared" si="5"/>
        <v>0</v>
      </c>
      <c r="P53" s="47">
        <f t="shared" si="5"/>
        <v>0</v>
      </c>
      <c r="Q53" s="47">
        <f t="shared" si="5"/>
        <v>0</v>
      </c>
    </row>
    <row r="54" spans="1:17" ht="12.75">
      <c r="A54" s="202"/>
      <c r="B54" s="48" t="s">
        <v>136</v>
      </c>
      <c r="C54" s="203"/>
      <c r="D54" s="203"/>
      <c r="E54" s="32">
        <v>2150</v>
      </c>
      <c r="F54" s="32"/>
      <c r="G54" s="32">
        <v>2150</v>
      </c>
      <c r="H54" s="70"/>
      <c r="I54" s="71"/>
      <c r="J54" s="71"/>
      <c r="K54" s="71"/>
      <c r="L54" s="71"/>
      <c r="M54" s="71"/>
      <c r="N54" s="71"/>
      <c r="O54" s="71"/>
      <c r="P54" s="71"/>
      <c r="Q54" s="72"/>
    </row>
    <row r="55" spans="1:17" ht="12.75">
      <c r="A55" s="202"/>
      <c r="B55" s="48" t="s">
        <v>115</v>
      </c>
      <c r="C55" s="203"/>
      <c r="D55" s="203"/>
      <c r="E55" s="32">
        <v>12545</v>
      </c>
      <c r="F55" s="32"/>
      <c r="G55" s="32">
        <v>12545</v>
      </c>
      <c r="H55" s="73">
        <v>12545</v>
      </c>
      <c r="I55" s="74"/>
      <c r="J55" s="74"/>
      <c r="K55" s="74"/>
      <c r="L55" s="74"/>
      <c r="M55" s="74">
        <v>12545</v>
      </c>
      <c r="N55" s="74"/>
      <c r="O55" s="74"/>
      <c r="P55" s="74"/>
      <c r="Q55" s="75"/>
    </row>
    <row r="56" spans="1:17" ht="12.75">
      <c r="A56" s="202"/>
      <c r="B56" s="48" t="s">
        <v>76</v>
      </c>
      <c r="C56" s="203"/>
      <c r="D56" s="203"/>
      <c r="E56" s="32"/>
      <c r="F56" s="32"/>
      <c r="G56" s="32"/>
      <c r="H56" s="73"/>
      <c r="I56" s="74"/>
      <c r="J56" s="74"/>
      <c r="K56" s="74"/>
      <c r="L56" s="74"/>
      <c r="M56" s="74"/>
      <c r="N56" s="74"/>
      <c r="O56" s="74"/>
      <c r="P56" s="74"/>
      <c r="Q56" s="75"/>
    </row>
    <row r="57" spans="1:17" ht="12.75">
      <c r="A57" s="202"/>
      <c r="B57" s="48" t="s">
        <v>77</v>
      </c>
      <c r="C57" s="203"/>
      <c r="D57" s="203"/>
      <c r="E57" s="32"/>
      <c r="F57" s="32"/>
      <c r="G57" s="32"/>
      <c r="H57" s="76"/>
      <c r="I57" s="65"/>
      <c r="J57" s="65"/>
      <c r="K57" s="65"/>
      <c r="L57" s="65"/>
      <c r="M57" s="65"/>
      <c r="N57" s="65"/>
      <c r="O57" s="65"/>
      <c r="P57" s="65"/>
      <c r="Q57" s="66"/>
    </row>
    <row r="58" spans="1:17" ht="12.75">
      <c r="A58" s="77"/>
      <c r="B58" s="78" t="s">
        <v>145</v>
      </c>
      <c r="C58" s="221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3"/>
    </row>
    <row r="59" spans="1:17" ht="12.75">
      <c r="A59" s="224" t="s">
        <v>152</v>
      </c>
      <c r="B59" s="224"/>
      <c r="C59" s="225" t="s">
        <v>93</v>
      </c>
      <c r="D59" s="196"/>
      <c r="E59" s="79">
        <f>SUM(E14+E48)</f>
        <v>50218875</v>
      </c>
      <c r="F59" s="79">
        <f aca="true" t="shared" si="6" ref="F59:Q59">SUM(F14+F48)</f>
        <v>9757365</v>
      </c>
      <c r="G59" s="79">
        <f t="shared" si="6"/>
        <v>40461510</v>
      </c>
      <c r="H59" s="79">
        <f t="shared" si="6"/>
        <v>1087888</v>
      </c>
      <c r="I59" s="79">
        <f t="shared" si="6"/>
        <v>1075343</v>
      </c>
      <c r="J59" s="79">
        <f t="shared" si="6"/>
        <v>689266</v>
      </c>
      <c r="K59" s="79">
        <f t="shared" si="6"/>
        <v>0</v>
      </c>
      <c r="L59" s="79">
        <f t="shared" si="6"/>
        <v>386077</v>
      </c>
      <c r="M59" s="79">
        <f t="shared" si="6"/>
        <v>12545</v>
      </c>
      <c r="N59" s="79">
        <f t="shared" si="6"/>
        <v>0</v>
      </c>
      <c r="O59" s="79">
        <f t="shared" si="6"/>
        <v>0</v>
      </c>
      <c r="P59" s="79">
        <f t="shared" si="6"/>
        <v>0</v>
      </c>
      <c r="Q59" s="79">
        <f t="shared" si="6"/>
        <v>0</v>
      </c>
    </row>
  </sheetData>
  <mergeCells count="31"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C14:D14"/>
    <mergeCell ref="A15:A24"/>
    <mergeCell ref="C18:L18"/>
    <mergeCell ref="A36:A46"/>
    <mergeCell ref="C58:Q58"/>
    <mergeCell ref="A59:B59"/>
    <mergeCell ref="C59:D59"/>
    <mergeCell ref="C47:Q47"/>
    <mergeCell ref="C48:D48"/>
    <mergeCell ref="A49:A57"/>
    <mergeCell ref="C54:C57"/>
    <mergeCell ref="D54:D5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5" sqref="A5:D5"/>
    </sheetView>
  </sheetViews>
  <sheetFormatPr defaultColWidth="9.00390625" defaultRowHeight="12.75"/>
  <cols>
    <col min="2" max="2" width="46.125" style="0" customWidth="1"/>
    <col min="3" max="3" width="18.375" style="0" customWidth="1"/>
    <col min="4" max="4" width="10.75390625" style="0" customWidth="1"/>
  </cols>
  <sheetData>
    <row r="1" ht="12.75">
      <c r="C1" t="s">
        <v>63</v>
      </c>
    </row>
    <row r="2" ht="12.75">
      <c r="C2" t="s">
        <v>64</v>
      </c>
    </row>
    <row r="3" ht="12.75">
      <c r="C3" t="s">
        <v>65</v>
      </c>
    </row>
    <row r="4" ht="12.75">
      <c r="C4" t="s">
        <v>66</v>
      </c>
    </row>
    <row r="6" spans="1:4" ht="15.75">
      <c r="A6" s="230" t="s">
        <v>0</v>
      </c>
      <c r="B6" s="230"/>
      <c r="C6" s="230"/>
      <c r="D6" s="230"/>
    </row>
    <row r="7" spans="1:4" ht="12.75">
      <c r="A7" s="1"/>
      <c r="B7" s="2"/>
      <c r="C7" s="2"/>
      <c r="D7" s="2"/>
    </row>
    <row r="8" spans="1:4" ht="12.75">
      <c r="A8" s="2"/>
      <c r="B8" s="2"/>
      <c r="C8" s="2"/>
      <c r="D8" s="3" t="s">
        <v>1</v>
      </c>
    </row>
    <row r="9" spans="1:4" ht="12.75">
      <c r="A9" s="231" t="s">
        <v>2</v>
      </c>
      <c r="B9" s="231" t="s">
        <v>3</v>
      </c>
      <c r="C9" s="232" t="s">
        <v>4</v>
      </c>
      <c r="D9" s="232" t="s">
        <v>5</v>
      </c>
    </row>
    <row r="10" spans="1:4" ht="12.75">
      <c r="A10" s="231"/>
      <c r="B10" s="231"/>
      <c r="C10" s="231"/>
      <c r="D10" s="232"/>
    </row>
    <row r="11" spans="1:4" ht="12.75">
      <c r="A11" s="231"/>
      <c r="B11" s="231"/>
      <c r="C11" s="231"/>
      <c r="D11" s="232"/>
    </row>
    <row r="12" spans="1:4" ht="12.75">
      <c r="A12" s="6">
        <v>1</v>
      </c>
      <c r="B12" s="6">
        <v>2</v>
      </c>
      <c r="C12" s="6">
        <v>3</v>
      </c>
      <c r="D12" s="6">
        <v>4</v>
      </c>
    </row>
    <row r="13" spans="1:4" ht="12.75">
      <c r="A13" s="229" t="s">
        <v>6</v>
      </c>
      <c r="B13" s="229"/>
      <c r="C13" s="8"/>
      <c r="D13" s="9">
        <f>SUM(D14+D15+D16+D17+D18+D23+D24+D25+D26+D27)</f>
        <v>875787.6799999999</v>
      </c>
    </row>
    <row r="14" spans="1:4" ht="12.75">
      <c r="A14" s="10" t="s">
        <v>7</v>
      </c>
      <c r="B14" s="11" t="s">
        <v>8</v>
      </c>
      <c r="C14" s="10" t="s">
        <v>9</v>
      </c>
      <c r="D14" s="12">
        <v>689266</v>
      </c>
    </row>
    <row r="15" spans="1:4" ht="12.75">
      <c r="A15" s="13" t="s">
        <v>10</v>
      </c>
      <c r="B15" s="14" t="s">
        <v>11</v>
      </c>
      <c r="C15" s="13" t="s">
        <v>9</v>
      </c>
      <c r="D15" s="15"/>
    </row>
    <row r="16" spans="1:4" ht="25.5">
      <c r="A16" s="13" t="s">
        <v>12</v>
      </c>
      <c r="B16" s="16" t="s">
        <v>13</v>
      </c>
      <c r="C16" s="13" t="s">
        <v>14</v>
      </c>
      <c r="D16" s="17"/>
    </row>
    <row r="17" spans="1:4" ht="12.75">
      <c r="A17" s="13" t="s">
        <v>15</v>
      </c>
      <c r="B17" s="14" t="s">
        <v>16</v>
      </c>
      <c r="C17" s="13" t="s">
        <v>17</v>
      </c>
      <c r="D17" s="18"/>
    </row>
    <row r="18" spans="1:4" ht="14.25">
      <c r="A18" s="13" t="s">
        <v>18</v>
      </c>
      <c r="B18" s="14" t="s">
        <v>19</v>
      </c>
      <c r="C18" s="13" t="s">
        <v>20</v>
      </c>
      <c r="D18" s="18"/>
    </row>
    <row r="19" spans="1:4" ht="12.75">
      <c r="A19" s="13" t="s">
        <v>21</v>
      </c>
      <c r="B19" s="14" t="s">
        <v>22</v>
      </c>
      <c r="C19" s="13" t="s">
        <v>23</v>
      </c>
      <c r="D19" s="18"/>
    </row>
    <row r="20" spans="1:4" ht="12.75">
      <c r="A20" s="13" t="s">
        <v>24</v>
      </c>
      <c r="B20" s="14" t="s">
        <v>25</v>
      </c>
      <c r="C20" s="13" t="s">
        <v>26</v>
      </c>
      <c r="D20" s="18"/>
    </row>
    <row r="21" spans="1:4" ht="38.25">
      <c r="A21" s="13" t="s">
        <v>27</v>
      </c>
      <c r="B21" s="16" t="s">
        <v>28</v>
      </c>
      <c r="C21" s="13" t="s">
        <v>29</v>
      </c>
      <c r="D21" s="18"/>
    </row>
    <row r="22" spans="1:4" ht="12.75">
      <c r="A22" s="13" t="s">
        <v>30</v>
      </c>
      <c r="B22" s="14" t="s">
        <v>31</v>
      </c>
      <c r="C22" s="13" t="s">
        <v>32</v>
      </c>
      <c r="D22" s="18"/>
    </row>
    <row r="23" spans="1:4" ht="12.75">
      <c r="A23" s="13" t="s">
        <v>33</v>
      </c>
      <c r="B23" s="14" t="s">
        <v>34</v>
      </c>
      <c r="C23" s="13" t="s">
        <v>35</v>
      </c>
      <c r="D23" s="18"/>
    </row>
    <row r="24" spans="1:4" ht="12.75">
      <c r="A24" s="13" t="s">
        <v>36</v>
      </c>
      <c r="B24" s="14" t="s">
        <v>37</v>
      </c>
      <c r="C24" s="13" t="s">
        <v>38</v>
      </c>
      <c r="D24" s="18"/>
    </row>
    <row r="25" spans="1:4" ht="12.75">
      <c r="A25" s="13" t="s">
        <v>39</v>
      </c>
      <c r="B25" s="14" t="s">
        <v>40</v>
      </c>
      <c r="C25" s="13" t="s">
        <v>41</v>
      </c>
      <c r="D25" s="18"/>
    </row>
    <row r="26" spans="1:4" ht="12.75">
      <c r="A26" s="13" t="s">
        <v>42</v>
      </c>
      <c r="B26" s="14" t="s">
        <v>43</v>
      </c>
      <c r="C26" s="13" t="s">
        <v>44</v>
      </c>
      <c r="D26" s="18">
        <v>186521.68</v>
      </c>
    </row>
    <row r="27" spans="1:4" ht="12.75">
      <c r="A27" s="19" t="s">
        <v>45</v>
      </c>
      <c r="B27" s="20" t="s">
        <v>46</v>
      </c>
      <c r="C27" s="19" t="s">
        <v>47</v>
      </c>
      <c r="D27" s="21"/>
    </row>
    <row r="28" spans="1:4" ht="12.75">
      <c r="A28" s="229" t="s">
        <v>48</v>
      </c>
      <c r="B28" s="229"/>
      <c r="C28" s="8"/>
      <c r="D28" s="9">
        <f>SUM(D29:D36)</f>
        <v>307888.2</v>
      </c>
    </row>
    <row r="29" spans="1:4" ht="12.75">
      <c r="A29" s="10" t="s">
        <v>7</v>
      </c>
      <c r="B29" s="11" t="s">
        <v>49</v>
      </c>
      <c r="C29" s="10" t="s">
        <v>50</v>
      </c>
      <c r="D29" s="12">
        <v>261200</v>
      </c>
    </row>
    <row r="30" spans="1:4" ht="12.75">
      <c r="A30" s="13" t="s">
        <v>10</v>
      </c>
      <c r="B30" s="14" t="s">
        <v>51</v>
      </c>
      <c r="C30" s="13" t="s">
        <v>50</v>
      </c>
      <c r="D30" s="18">
        <v>46688.2</v>
      </c>
    </row>
    <row r="31" spans="1:4" ht="38.25">
      <c r="A31" s="13" t="s">
        <v>12</v>
      </c>
      <c r="B31" s="16" t="s">
        <v>52</v>
      </c>
      <c r="C31" s="13" t="s">
        <v>53</v>
      </c>
      <c r="D31" s="18"/>
    </row>
    <row r="32" spans="1:4" ht="12.75">
      <c r="A32" s="13" t="s">
        <v>15</v>
      </c>
      <c r="B32" s="14" t="s">
        <v>54</v>
      </c>
      <c r="C32" s="13" t="s">
        <v>55</v>
      </c>
      <c r="D32" s="18"/>
    </row>
    <row r="33" spans="1:4" ht="12.75">
      <c r="A33" s="13" t="s">
        <v>18</v>
      </c>
      <c r="B33" s="14" t="s">
        <v>56</v>
      </c>
      <c r="C33" s="13" t="s">
        <v>47</v>
      </c>
      <c r="D33" s="18"/>
    </row>
    <row r="34" spans="1:4" ht="12.75">
      <c r="A34" s="13" t="s">
        <v>33</v>
      </c>
      <c r="B34" s="14" t="s">
        <v>57</v>
      </c>
      <c r="C34" s="13" t="s">
        <v>58</v>
      </c>
      <c r="D34" s="18"/>
    </row>
    <row r="35" spans="1:4" ht="12.75">
      <c r="A35" s="13" t="s">
        <v>36</v>
      </c>
      <c r="B35" s="14" t="s">
        <v>59</v>
      </c>
      <c r="C35" s="13" t="s">
        <v>60</v>
      </c>
      <c r="D35" s="18"/>
    </row>
    <row r="36" spans="1:4" ht="12.75">
      <c r="A36" s="19" t="s">
        <v>39</v>
      </c>
      <c r="B36" s="20" t="s">
        <v>61</v>
      </c>
      <c r="C36" s="19" t="s">
        <v>62</v>
      </c>
      <c r="D36" s="21"/>
    </row>
  </sheetData>
  <mergeCells count="7">
    <mergeCell ref="A13:B13"/>
    <mergeCell ref="A28:B28"/>
    <mergeCell ref="A6:D6"/>
    <mergeCell ref="A9:A11"/>
    <mergeCell ref="B9:B11"/>
    <mergeCell ref="C9:C11"/>
    <mergeCell ref="D9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H4" sqref="H4"/>
    </sheetView>
  </sheetViews>
  <sheetFormatPr defaultColWidth="9.00390625" defaultRowHeight="12.75"/>
  <cols>
    <col min="1" max="1" width="5.625" style="0" customWidth="1"/>
    <col min="2" max="2" width="9.375" style="0" customWidth="1"/>
    <col min="3" max="3" width="5.75390625" style="0" customWidth="1"/>
    <col min="4" max="4" width="12.375" style="0" customWidth="1"/>
    <col min="5" max="5" width="13.25390625" style="0" customWidth="1"/>
    <col min="6" max="6" width="12.125" style="0" customWidth="1"/>
    <col min="7" max="7" width="15.875" style="0" customWidth="1"/>
    <col min="8" max="8" width="13.125" style="0" customWidth="1"/>
    <col min="10" max="10" width="11.125" style="0" customWidth="1"/>
  </cols>
  <sheetData>
    <row r="1" ht="12.75">
      <c r="H1" t="s">
        <v>163</v>
      </c>
    </row>
    <row r="2" ht="12.75">
      <c r="H2" t="s">
        <v>64</v>
      </c>
    </row>
    <row r="3" ht="12.75">
      <c r="H3" t="s">
        <v>65</v>
      </c>
    </row>
    <row r="4" ht="12.75">
      <c r="H4" t="s">
        <v>66</v>
      </c>
    </row>
    <row r="6" spans="1:10" ht="30.75" customHeight="1">
      <c r="A6" s="233" t="s">
        <v>153</v>
      </c>
      <c r="B6" s="233"/>
      <c r="C6" s="233"/>
      <c r="D6" s="233"/>
      <c r="E6" s="233"/>
      <c r="F6" s="233"/>
      <c r="G6" s="233"/>
      <c r="H6" s="233"/>
      <c r="I6" s="233"/>
      <c r="J6" s="233"/>
    </row>
    <row r="7" spans="1:10" ht="12.75">
      <c r="A7" s="2"/>
      <c r="B7" s="2"/>
      <c r="C7" s="2"/>
      <c r="D7" s="2"/>
      <c r="E7" s="2"/>
      <c r="F7" s="2"/>
      <c r="J7" s="23" t="s">
        <v>1</v>
      </c>
    </row>
    <row r="8" spans="1:10" ht="12.75">
      <c r="A8" s="231" t="s">
        <v>67</v>
      </c>
      <c r="B8" s="234" t="s">
        <v>154</v>
      </c>
      <c r="C8" s="234" t="s">
        <v>155</v>
      </c>
      <c r="D8" s="232" t="s">
        <v>156</v>
      </c>
      <c r="E8" s="232" t="s">
        <v>157</v>
      </c>
      <c r="F8" s="232" t="s">
        <v>117</v>
      </c>
      <c r="G8" s="232"/>
      <c r="H8" s="232"/>
      <c r="I8" s="232"/>
      <c r="J8" s="232"/>
    </row>
    <row r="9" spans="1:10" ht="12.75">
      <c r="A9" s="231"/>
      <c r="B9" s="235"/>
      <c r="C9" s="235"/>
      <c r="D9" s="231"/>
      <c r="E9" s="232"/>
      <c r="F9" s="232" t="s">
        <v>158</v>
      </c>
      <c r="G9" s="232" t="s">
        <v>112</v>
      </c>
      <c r="H9" s="232"/>
      <c r="I9" s="232"/>
      <c r="J9" s="232" t="s">
        <v>159</v>
      </c>
    </row>
    <row r="10" spans="1:10" ht="38.25">
      <c r="A10" s="231"/>
      <c r="B10" s="236"/>
      <c r="C10" s="236"/>
      <c r="D10" s="231"/>
      <c r="E10" s="232"/>
      <c r="F10" s="232"/>
      <c r="G10" s="5" t="s">
        <v>160</v>
      </c>
      <c r="H10" s="5" t="s">
        <v>161</v>
      </c>
      <c r="I10" s="5" t="s">
        <v>162</v>
      </c>
      <c r="J10" s="232"/>
    </row>
    <row r="11" spans="1:10" ht="12.75">
      <c r="A11" s="80">
        <v>1</v>
      </c>
      <c r="B11" s="80">
        <v>2</v>
      </c>
      <c r="C11" s="80">
        <v>3</v>
      </c>
      <c r="D11" s="80">
        <v>4</v>
      </c>
      <c r="E11" s="80">
        <v>5</v>
      </c>
      <c r="F11" s="80">
        <v>6</v>
      </c>
      <c r="G11" s="80">
        <v>7</v>
      </c>
      <c r="H11" s="80">
        <v>8</v>
      </c>
      <c r="I11" s="80">
        <v>9</v>
      </c>
      <c r="J11" s="80">
        <v>10</v>
      </c>
    </row>
    <row r="12" spans="1:10" ht="12.75">
      <c r="A12" s="30">
        <v>750</v>
      </c>
      <c r="B12" s="30">
        <v>75011</v>
      </c>
      <c r="C12" s="30">
        <v>2010</v>
      </c>
      <c r="D12" s="81">
        <v>39510</v>
      </c>
      <c r="E12" s="81">
        <v>39510</v>
      </c>
      <c r="F12" s="81">
        <v>39510</v>
      </c>
      <c r="G12" s="81">
        <v>28606</v>
      </c>
      <c r="H12" s="81">
        <v>5904</v>
      </c>
      <c r="I12" s="81"/>
      <c r="J12" s="81"/>
    </row>
    <row r="13" spans="1:10" ht="12.75">
      <c r="A13" s="30">
        <v>751</v>
      </c>
      <c r="B13" s="30">
        <v>75101</v>
      </c>
      <c r="C13" s="30">
        <v>2010</v>
      </c>
      <c r="D13" s="81">
        <v>835</v>
      </c>
      <c r="E13" s="81">
        <v>835</v>
      </c>
      <c r="F13" s="81">
        <v>835</v>
      </c>
      <c r="G13" s="81"/>
      <c r="H13" s="81"/>
      <c r="I13" s="81"/>
      <c r="J13" s="81"/>
    </row>
    <row r="14" spans="1:10" ht="12.75">
      <c r="A14" s="30">
        <v>852</v>
      </c>
      <c r="B14" s="30">
        <v>85203</v>
      </c>
      <c r="C14" s="30">
        <v>2010</v>
      </c>
      <c r="D14" s="81">
        <v>390420</v>
      </c>
      <c r="E14" s="81">
        <v>390420</v>
      </c>
      <c r="F14" s="81">
        <v>390420</v>
      </c>
      <c r="G14" s="81"/>
      <c r="H14" s="81"/>
      <c r="I14" s="81"/>
      <c r="J14" s="81"/>
    </row>
    <row r="15" spans="1:10" ht="12.75">
      <c r="A15" s="30">
        <v>852</v>
      </c>
      <c r="B15" s="30">
        <v>85212</v>
      </c>
      <c r="C15" s="30">
        <v>2010</v>
      </c>
      <c r="D15" s="81">
        <v>1853644</v>
      </c>
      <c r="E15" s="81">
        <v>1853644</v>
      </c>
      <c r="F15" s="81">
        <v>1853644</v>
      </c>
      <c r="G15" s="81">
        <v>33648</v>
      </c>
      <c r="H15" s="81">
        <v>6945</v>
      </c>
      <c r="I15" s="81"/>
      <c r="J15" s="81"/>
    </row>
    <row r="16" spans="1:10" ht="12.75">
      <c r="A16" s="30">
        <v>852</v>
      </c>
      <c r="B16" s="30">
        <v>85213</v>
      </c>
      <c r="C16" s="30">
        <v>2010</v>
      </c>
      <c r="D16" s="81">
        <v>14036</v>
      </c>
      <c r="E16" s="81">
        <v>14036</v>
      </c>
      <c r="F16" s="81">
        <v>14036</v>
      </c>
      <c r="G16" s="81"/>
      <c r="H16" s="81"/>
      <c r="I16" s="81"/>
      <c r="J16" s="81"/>
    </row>
    <row r="17" spans="1:10" ht="12.75">
      <c r="A17" s="30">
        <v>852</v>
      </c>
      <c r="B17" s="30">
        <v>85214</v>
      </c>
      <c r="C17" s="30">
        <v>2010</v>
      </c>
      <c r="D17" s="81">
        <v>118424</v>
      </c>
      <c r="E17" s="81">
        <v>118424</v>
      </c>
      <c r="F17" s="81">
        <v>118424</v>
      </c>
      <c r="G17" s="81"/>
      <c r="H17" s="81"/>
      <c r="I17" s="81"/>
      <c r="J17" s="81"/>
    </row>
    <row r="18" spans="1:10" ht="12.75">
      <c r="A18" s="82"/>
      <c r="B18" s="83" t="s">
        <v>91</v>
      </c>
      <c r="C18" s="84"/>
      <c r="D18" s="81">
        <f aca="true" t="shared" si="0" ref="D18:J18">SUM(D12:D17)</f>
        <v>2416869</v>
      </c>
      <c r="E18" s="81">
        <f t="shared" si="0"/>
        <v>2416869</v>
      </c>
      <c r="F18" s="81">
        <f t="shared" si="0"/>
        <v>2416869</v>
      </c>
      <c r="G18" s="81">
        <f t="shared" si="0"/>
        <v>62254</v>
      </c>
      <c r="H18" s="81">
        <f t="shared" si="0"/>
        <v>12849</v>
      </c>
      <c r="I18" s="81">
        <f t="shared" si="0"/>
        <v>0</v>
      </c>
      <c r="J18" s="81">
        <f t="shared" si="0"/>
        <v>0</v>
      </c>
    </row>
  </sheetData>
  <mergeCells count="10">
    <mergeCell ref="A6:J6"/>
    <mergeCell ref="A8:A10"/>
    <mergeCell ref="B8:B10"/>
    <mergeCell ref="C8:C10"/>
    <mergeCell ref="D8:D10"/>
    <mergeCell ref="E8:E10"/>
    <mergeCell ref="F8:J8"/>
    <mergeCell ref="F9:F10"/>
    <mergeCell ref="G9:I9"/>
    <mergeCell ref="J9:J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C17" sqref="C17"/>
    </sheetView>
  </sheetViews>
  <sheetFormatPr defaultColWidth="9.00390625" defaultRowHeight="12.75"/>
  <sheetData>
    <row r="1" ht="12.75">
      <c r="J1" t="s">
        <v>168</v>
      </c>
    </row>
    <row r="2" ht="12.75">
      <c r="J2" t="s">
        <v>64</v>
      </c>
    </row>
    <row r="3" ht="12.75">
      <c r="J3" t="s">
        <v>65</v>
      </c>
    </row>
    <row r="4" ht="12.75">
      <c r="J4" t="s">
        <v>66</v>
      </c>
    </row>
    <row r="7" spans="1:12" ht="42" customHeight="1">
      <c r="A7" s="233" t="s">
        <v>165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</row>
    <row r="8" spans="1:7" ht="12.75">
      <c r="A8" s="2"/>
      <c r="B8" s="2"/>
      <c r="C8" s="2"/>
      <c r="D8" s="2"/>
      <c r="E8" s="2"/>
      <c r="F8" s="2"/>
      <c r="G8" s="2"/>
    </row>
    <row r="9" spans="1:12" ht="12.75">
      <c r="A9" s="2"/>
      <c r="B9" s="2"/>
      <c r="C9" s="2"/>
      <c r="D9" s="2"/>
      <c r="E9" s="2"/>
      <c r="F9" s="2"/>
      <c r="G9" s="2"/>
      <c r="L9" s="85" t="s">
        <v>1</v>
      </c>
    </row>
    <row r="10" spans="1:12" ht="12.75">
      <c r="A10" s="231" t="s">
        <v>67</v>
      </c>
      <c r="B10" s="234" t="s">
        <v>154</v>
      </c>
      <c r="C10" s="234" t="s">
        <v>155</v>
      </c>
      <c r="D10" s="232" t="s">
        <v>156</v>
      </c>
      <c r="E10" s="232" t="s">
        <v>157</v>
      </c>
      <c r="F10" s="232" t="s">
        <v>117</v>
      </c>
      <c r="G10" s="232"/>
      <c r="H10" s="232"/>
      <c r="I10" s="232"/>
      <c r="J10" s="232"/>
      <c r="K10" s="232"/>
      <c r="L10" s="232"/>
    </row>
    <row r="11" spans="1:12" ht="12.75">
      <c r="A11" s="231"/>
      <c r="B11" s="235"/>
      <c r="C11" s="235"/>
      <c r="D11" s="231"/>
      <c r="E11" s="232"/>
      <c r="F11" s="232" t="s">
        <v>158</v>
      </c>
      <c r="G11" s="232" t="s">
        <v>112</v>
      </c>
      <c r="H11" s="232"/>
      <c r="I11" s="232"/>
      <c r="J11" s="232"/>
      <c r="K11" s="232"/>
      <c r="L11" s="232" t="s">
        <v>159</v>
      </c>
    </row>
    <row r="12" spans="1:12" ht="89.25">
      <c r="A12" s="231"/>
      <c r="B12" s="236"/>
      <c r="C12" s="236"/>
      <c r="D12" s="231"/>
      <c r="E12" s="232"/>
      <c r="F12" s="232"/>
      <c r="G12" s="5" t="s">
        <v>160</v>
      </c>
      <c r="H12" s="5" t="s">
        <v>161</v>
      </c>
      <c r="I12" s="5" t="s">
        <v>162</v>
      </c>
      <c r="J12" s="5" t="s">
        <v>166</v>
      </c>
      <c r="K12" s="5" t="s">
        <v>167</v>
      </c>
      <c r="L12" s="232"/>
    </row>
    <row r="13" spans="1:12" ht="12.75">
      <c r="A13" s="80">
        <v>1</v>
      </c>
      <c r="B13" s="80">
        <v>2</v>
      </c>
      <c r="C13" s="80">
        <v>3</v>
      </c>
      <c r="D13" s="80">
        <v>4</v>
      </c>
      <c r="E13" s="80">
        <v>5</v>
      </c>
      <c r="F13" s="80">
        <v>6</v>
      </c>
      <c r="G13" s="80">
        <v>7</v>
      </c>
      <c r="H13" s="80">
        <v>8</v>
      </c>
      <c r="I13" s="80">
        <v>9</v>
      </c>
      <c r="J13" s="80">
        <v>10</v>
      </c>
      <c r="K13" s="80">
        <v>11</v>
      </c>
      <c r="L13" s="80">
        <v>12</v>
      </c>
    </row>
    <row r="14" spans="1:12" ht="12.75">
      <c r="A14" s="192">
        <v>10</v>
      </c>
      <c r="B14" s="193">
        <v>1095</v>
      </c>
      <c r="C14" s="86">
        <v>2310</v>
      </c>
      <c r="D14" s="86"/>
      <c r="E14" s="86">
        <v>3000</v>
      </c>
      <c r="F14" s="86">
        <v>3000</v>
      </c>
      <c r="G14" s="86"/>
      <c r="H14" s="86"/>
      <c r="I14" s="86">
        <v>3000</v>
      </c>
      <c r="J14" s="86"/>
      <c r="K14" s="86"/>
      <c r="L14" s="86"/>
    </row>
    <row r="15" spans="1:12" ht="12.75">
      <c r="A15" s="86">
        <v>754</v>
      </c>
      <c r="B15" s="86">
        <v>75404</v>
      </c>
      <c r="C15" s="86">
        <v>3000</v>
      </c>
      <c r="D15" s="86"/>
      <c r="E15" s="86">
        <v>3000</v>
      </c>
      <c r="F15" s="86">
        <v>3000</v>
      </c>
      <c r="G15" s="86"/>
      <c r="H15" s="86"/>
      <c r="I15" s="86">
        <v>3000</v>
      </c>
      <c r="J15" s="86"/>
      <c r="K15" s="86"/>
      <c r="L15" s="86"/>
    </row>
    <row r="16" spans="1:12" ht="12.75">
      <c r="A16" s="86">
        <v>754</v>
      </c>
      <c r="B16" s="86">
        <v>75412</v>
      </c>
      <c r="C16" s="86">
        <v>2580</v>
      </c>
      <c r="D16" s="86"/>
      <c r="E16" s="86">
        <v>4300</v>
      </c>
      <c r="F16" s="86">
        <v>4300</v>
      </c>
      <c r="G16" s="86"/>
      <c r="H16" s="86"/>
      <c r="I16" s="86">
        <v>4300</v>
      </c>
      <c r="J16" s="86"/>
      <c r="K16" s="86"/>
      <c r="L16" s="86"/>
    </row>
    <row r="17" spans="1:12" ht="12.75">
      <c r="A17" s="86">
        <v>801</v>
      </c>
      <c r="B17" s="86">
        <v>80104</v>
      </c>
      <c r="C17" s="86">
        <v>2540</v>
      </c>
      <c r="D17" s="86"/>
      <c r="E17" s="86">
        <v>6500</v>
      </c>
      <c r="F17" s="86">
        <v>6500</v>
      </c>
      <c r="G17" s="86"/>
      <c r="H17" s="86"/>
      <c r="I17" s="86">
        <v>6500</v>
      </c>
      <c r="J17" s="86"/>
      <c r="K17" s="86"/>
      <c r="L17" s="86"/>
    </row>
    <row r="18" spans="1:12" ht="12.75">
      <c r="A18" s="87">
        <v>900</v>
      </c>
      <c r="B18" s="87">
        <v>90001</v>
      </c>
      <c r="C18" s="87">
        <v>6610</v>
      </c>
      <c r="D18" s="87">
        <v>150000</v>
      </c>
      <c r="E18" s="87">
        <v>150000</v>
      </c>
      <c r="F18" s="87"/>
      <c r="G18" s="87"/>
      <c r="H18" s="87"/>
      <c r="I18" s="87"/>
      <c r="J18" s="87"/>
      <c r="K18" s="87"/>
      <c r="L18" s="87">
        <v>150000</v>
      </c>
    </row>
    <row r="19" spans="1:12" ht="12.75">
      <c r="A19" s="88"/>
      <c r="B19" s="89"/>
      <c r="C19" s="90"/>
      <c r="D19" s="91"/>
      <c r="E19" s="91"/>
      <c r="F19" s="91"/>
      <c r="G19" s="91"/>
      <c r="H19" s="91"/>
      <c r="I19" s="91"/>
      <c r="J19" s="91"/>
      <c r="K19" s="91"/>
      <c r="L19" s="91"/>
    </row>
    <row r="20" spans="1:12" ht="12.75">
      <c r="A20" s="92"/>
      <c r="B20" s="93" t="s">
        <v>91</v>
      </c>
      <c r="C20" s="94"/>
      <c r="D20" s="95">
        <f>SUM(D15:D19)</f>
        <v>150000</v>
      </c>
      <c r="E20" s="95">
        <f>SUM(E14:E19)</f>
        <v>166800</v>
      </c>
      <c r="F20" s="95">
        <f>SUM(F14:F19)</f>
        <v>16800</v>
      </c>
      <c r="G20" s="95">
        <f aca="true" t="shared" si="0" ref="G20:L20">SUM(G15:G19)</f>
        <v>0</v>
      </c>
      <c r="H20" s="95">
        <f t="shared" si="0"/>
        <v>0</v>
      </c>
      <c r="I20" s="95">
        <f>SUM(I14:I19)</f>
        <v>16800</v>
      </c>
      <c r="J20" s="95">
        <f t="shared" si="0"/>
        <v>0</v>
      </c>
      <c r="K20" s="95">
        <f t="shared" si="0"/>
        <v>0</v>
      </c>
      <c r="L20" s="95">
        <f t="shared" si="0"/>
        <v>150000</v>
      </c>
    </row>
  </sheetData>
  <mergeCells count="10">
    <mergeCell ref="A7:L7"/>
    <mergeCell ref="A10:A12"/>
    <mergeCell ref="B10:B12"/>
    <mergeCell ref="C10:C12"/>
    <mergeCell ref="D10:D12"/>
    <mergeCell ref="E10:E12"/>
    <mergeCell ref="F10:L10"/>
    <mergeCell ref="F11:F12"/>
    <mergeCell ref="G11:K11"/>
    <mergeCell ref="L11:L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N14" sqref="N14"/>
    </sheetView>
  </sheetViews>
  <sheetFormatPr defaultColWidth="9.00390625" defaultRowHeight="12.75"/>
  <cols>
    <col min="1" max="1" width="3.125" style="0" customWidth="1"/>
    <col min="2" max="2" width="25.00390625" style="0" customWidth="1"/>
    <col min="3" max="3" width="7.25390625" style="0" customWidth="1"/>
    <col min="5" max="5" width="11.875" style="0" customWidth="1"/>
    <col min="7" max="7" width="13.25390625" style="0" customWidth="1"/>
    <col min="8" max="8" width="15.875" style="0" customWidth="1"/>
    <col min="9" max="9" width="13.25390625" style="0" customWidth="1"/>
  </cols>
  <sheetData>
    <row r="1" ht="12.75">
      <c r="G1" t="s">
        <v>183</v>
      </c>
    </row>
    <row r="2" ht="12.75">
      <c r="G2" t="s">
        <v>64</v>
      </c>
    </row>
    <row r="3" ht="12.75">
      <c r="G3" t="s">
        <v>65</v>
      </c>
    </row>
    <row r="4" ht="12.75">
      <c r="G4" t="s">
        <v>66</v>
      </c>
    </row>
    <row r="7" spans="1:11" ht="16.5">
      <c r="A7" s="237" t="s">
        <v>169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</row>
    <row r="8" spans="1:11" ht="16.5">
      <c r="A8" s="237" t="s">
        <v>170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</row>
    <row r="9" spans="1:11" ht="18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3" t="s">
        <v>1</v>
      </c>
    </row>
    <row r="11" spans="1:11" ht="12.75">
      <c r="A11" s="231" t="s">
        <v>2</v>
      </c>
      <c r="B11" s="231" t="s">
        <v>171</v>
      </c>
      <c r="C11" s="232" t="s">
        <v>67</v>
      </c>
      <c r="D11" s="232" t="s">
        <v>172</v>
      </c>
      <c r="E11" s="232" t="s">
        <v>173</v>
      </c>
      <c r="F11" s="232"/>
      <c r="G11" s="232" t="s">
        <v>174</v>
      </c>
      <c r="H11" s="232"/>
      <c r="I11" s="232"/>
      <c r="J11" s="232"/>
      <c r="K11" s="232" t="s">
        <v>175</v>
      </c>
    </row>
    <row r="12" spans="1:11" ht="25.5">
      <c r="A12" s="231"/>
      <c r="B12" s="231"/>
      <c r="C12" s="232"/>
      <c r="D12" s="232"/>
      <c r="E12" s="232" t="s">
        <v>176</v>
      </c>
      <c r="F12" s="212" t="s">
        <v>177</v>
      </c>
      <c r="G12" s="232" t="s">
        <v>176</v>
      </c>
      <c r="H12" s="189" t="s">
        <v>351</v>
      </c>
      <c r="I12" s="189" t="s">
        <v>352</v>
      </c>
      <c r="J12" s="232" t="s">
        <v>178</v>
      </c>
      <c r="K12" s="232"/>
    </row>
    <row r="13" spans="1:11" ht="12.75">
      <c r="A13" s="231"/>
      <c r="B13" s="231"/>
      <c r="C13" s="232"/>
      <c r="D13" s="232"/>
      <c r="E13" s="232"/>
      <c r="F13" s="212"/>
      <c r="G13" s="232"/>
      <c r="H13" s="190"/>
      <c r="I13" s="190"/>
      <c r="J13" s="232"/>
      <c r="K13" s="232"/>
    </row>
    <row r="14" spans="1:11" ht="43.5" customHeight="1">
      <c r="A14" s="231"/>
      <c r="B14" s="231"/>
      <c r="C14" s="232"/>
      <c r="D14" s="232"/>
      <c r="E14" s="232"/>
      <c r="F14" s="212"/>
      <c r="G14" s="232"/>
      <c r="H14" s="191"/>
      <c r="I14" s="191"/>
      <c r="J14" s="232"/>
      <c r="K14" s="232"/>
    </row>
    <row r="15" spans="1:11" ht="12.75">
      <c r="A15" s="80">
        <v>1</v>
      </c>
      <c r="B15" s="80">
        <v>2</v>
      </c>
      <c r="C15" s="80">
        <v>3</v>
      </c>
      <c r="D15" s="80">
        <v>4</v>
      </c>
      <c r="E15" s="80">
        <v>5</v>
      </c>
      <c r="F15" s="80">
        <v>6</v>
      </c>
      <c r="G15" s="80">
        <v>7</v>
      </c>
      <c r="H15" s="80"/>
      <c r="I15" s="80"/>
      <c r="J15" s="80">
        <v>8</v>
      </c>
      <c r="K15" s="80">
        <v>9</v>
      </c>
    </row>
    <row r="16" spans="1:11" ht="12.75">
      <c r="A16" s="87" t="s">
        <v>179</v>
      </c>
      <c r="B16" s="97" t="s">
        <v>180</v>
      </c>
      <c r="C16" s="97"/>
      <c r="D16" s="98">
        <f aca="true" t="shared" si="0" ref="D16:K16">SUM(D18:D19)</f>
        <v>55722</v>
      </c>
      <c r="E16" s="98">
        <f t="shared" si="0"/>
        <v>1019000</v>
      </c>
      <c r="F16" s="98">
        <f t="shared" si="0"/>
        <v>10000</v>
      </c>
      <c r="G16" s="98">
        <f t="shared" si="0"/>
        <v>1009230</v>
      </c>
      <c r="H16" s="98">
        <f t="shared" si="0"/>
        <v>392949</v>
      </c>
      <c r="I16" s="98">
        <f t="shared" si="0"/>
        <v>20000</v>
      </c>
      <c r="J16" s="98">
        <f t="shared" si="0"/>
        <v>0</v>
      </c>
      <c r="K16" s="98">
        <f t="shared" si="0"/>
        <v>65492</v>
      </c>
    </row>
    <row r="17" spans="1:11" ht="12.75">
      <c r="A17" s="99"/>
      <c r="B17" s="100" t="s">
        <v>112</v>
      </c>
      <c r="C17" s="100"/>
      <c r="D17" s="101"/>
      <c r="E17" s="101"/>
      <c r="F17" s="101"/>
      <c r="G17" s="101"/>
      <c r="H17" s="101"/>
      <c r="I17" s="101"/>
      <c r="J17" s="101"/>
      <c r="K17" s="101"/>
    </row>
    <row r="18" spans="1:11" ht="38.25">
      <c r="A18" s="99"/>
      <c r="B18" s="102" t="s">
        <v>181</v>
      </c>
      <c r="C18" s="103">
        <v>400</v>
      </c>
      <c r="D18" s="101">
        <v>55722</v>
      </c>
      <c r="E18" s="101">
        <v>752000</v>
      </c>
      <c r="F18" s="101">
        <v>0</v>
      </c>
      <c r="G18" s="101">
        <v>742230</v>
      </c>
      <c r="H18" s="101">
        <v>236310</v>
      </c>
      <c r="I18" s="101"/>
      <c r="J18" s="101">
        <v>0</v>
      </c>
      <c r="K18" s="101">
        <f>SUM(D18+E18-G18)</f>
        <v>65492</v>
      </c>
    </row>
    <row r="19" spans="1:11" ht="38.25">
      <c r="A19" s="99"/>
      <c r="B19" s="102" t="s">
        <v>182</v>
      </c>
      <c r="C19" s="103">
        <v>900</v>
      </c>
      <c r="D19" s="101">
        <v>0</v>
      </c>
      <c r="E19" s="101">
        <v>267000</v>
      </c>
      <c r="F19" s="101">
        <v>10000</v>
      </c>
      <c r="G19" s="101">
        <v>267000</v>
      </c>
      <c r="H19" s="101">
        <v>156639</v>
      </c>
      <c r="I19" s="101">
        <v>20000</v>
      </c>
      <c r="J19" s="101">
        <v>0</v>
      </c>
      <c r="K19" s="101">
        <f>SUM(D19+E19-G19)</f>
        <v>0</v>
      </c>
    </row>
    <row r="20" spans="1:11" ht="12.75">
      <c r="A20" s="207" t="s">
        <v>91</v>
      </c>
      <c r="B20" s="207"/>
      <c r="C20" s="104"/>
      <c r="D20" s="105">
        <f aca="true" t="shared" si="1" ref="D20:K20">SUM(D16)</f>
        <v>55722</v>
      </c>
      <c r="E20" s="105">
        <f t="shared" si="1"/>
        <v>1019000</v>
      </c>
      <c r="F20" s="105">
        <f t="shared" si="1"/>
        <v>10000</v>
      </c>
      <c r="G20" s="105">
        <f t="shared" si="1"/>
        <v>1009230</v>
      </c>
      <c r="H20" s="105">
        <f t="shared" si="1"/>
        <v>392949</v>
      </c>
      <c r="I20" s="105">
        <f t="shared" si="1"/>
        <v>20000</v>
      </c>
      <c r="J20" s="105">
        <f t="shared" si="1"/>
        <v>0</v>
      </c>
      <c r="K20" s="105">
        <f t="shared" si="1"/>
        <v>65492</v>
      </c>
    </row>
  </sheetData>
  <mergeCells count="14">
    <mergeCell ref="A7:K7"/>
    <mergeCell ref="A8:K8"/>
    <mergeCell ref="A11:A14"/>
    <mergeCell ref="B11:B14"/>
    <mergeCell ref="C11:C14"/>
    <mergeCell ref="D11:D14"/>
    <mergeCell ref="E11:F11"/>
    <mergeCell ref="G11:J11"/>
    <mergeCell ref="K11:K14"/>
    <mergeCell ref="E12:E14"/>
    <mergeCell ref="F12:F14"/>
    <mergeCell ref="G12:G14"/>
    <mergeCell ref="J12:J14"/>
    <mergeCell ref="A20:B2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Solec Zdrój</cp:lastModifiedBy>
  <cp:lastPrinted>2007-03-29T09:30:54Z</cp:lastPrinted>
  <dcterms:created xsi:type="dcterms:W3CDTF">1997-02-26T13:46:56Z</dcterms:created>
  <dcterms:modified xsi:type="dcterms:W3CDTF">2007-05-17T07:05:37Z</dcterms:modified>
  <cp:category/>
  <cp:version/>
  <cp:contentType/>
  <cp:contentStatus/>
</cp:coreProperties>
</file>