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Zał.3 limity 2023" sheetId="1" r:id="rId1"/>
    <sheet name="zal_4_roczne" sheetId="2" r:id="rId2"/>
    <sheet name="zal_5_przych_i_rozch" sheetId="3" r:id="rId3"/>
    <sheet name="zał. 6 zlecone" sheetId="4" r:id="rId4"/>
    <sheet name="zał. Nr 7 dot.por.woj" sheetId="5" r:id="rId5"/>
    <sheet name="poroz.8" sheetId="6" r:id="rId6"/>
    <sheet name="dot_cel_9" sheetId="7" r:id="rId7"/>
    <sheet name="dot.podm.zał. nr 10" sheetId="8" r:id="rId8"/>
  </sheets>
  <definedNames>
    <definedName name="_xlnm.Print_Area" localSheetId="0">'Zał.3 limity 2023'!$A$1:$Q$30</definedName>
  </definedNames>
  <calcPr fullCalcOnLoad="1"/>
</workbook>
</file>

<file path=xl/sharedStrings.xml><?xml version="1.0" encoding="utf-8"?>
<sst xmlns="http://schemas.openxmlformats.org/spreadsheetml/2006/main" count="390" uniqueCount="235">
  <si>
    <t>Załącznik Nr 3</t>
  </si>
  <si>
    <t>Rady Gminy Solec-Zdrój</t>
  </si>
  <si>
    <t>w złotych</t>
  </si>
  <si>
    <t>Lp.</t>
  </si>
  <si>
    <t>Dział</t>
  </si>
  <si>
    <t>Rozdz.</t>
  </si>
  <si>
    <t>Nazwa przedsięwzięcia</t>
  </si>
  <si>
    <t>Okres realizacji zadania</t>
  </si>
  <si>
    <t>Łączne nakłady finansowe</t>
  </si>
  <si>
    <t>Planowane wydatki</t>
  </si>
  <si>
    <t>Jednostka org. realizująca zadanie lub koordynująca program</t>
  </si>
  <si>
    <t>w tym źródła finansowania</t>
  </si>
  <si>
    <t>dochody własne jst</t>
  </si>
  <si>
    <t>Polski ład    § 6090</t>
  </si>
  <si>
    <t>przychody wynikajace z rozliczenia środków określ.  w art. 5 ust. 1 pkt 2 uofp i dotacji na realiz. przeds. finans. z  udz. tych   środków                  § 906</t>
  </si>
  <si>
    <t>Niewykorzys-tane  środki        § 905</t>
  </si>
  <si>
    <t>kredyty i pożyczki</t>
  </si>
  <si>
    <t>w tym :</t>
  </si>
  <si>
    <t>dotacje i środki pochodzące z innych  źr.(2*</t>
  </si>
  <si>
    <t>środki wymienione
w art. 5 ust. 1 pkt 2 i 3 u.f.p.</t>
  </si>
  <si>
    <t>kredyty i pożyczki zaciągnięte na realizację zadania pod refundację wydatków</t>
  </si>
  <si>
    <t>4a</t>
  </si>
  <si>
    <t>wydatki bieżące</t>
  </si>
  <si>
    <t>X</t>
  </si>
  <si>
    <t>1.</t>
  </si>
  <si>
    <t>Zmiana strudium uwarunkowań i kierunków zagospodarowania przestrzennego gminy Solec-Zdrój, Zmiana MPZP sołectwa Solec-Zdrój</t>
  </si>
  <si>
    <t>2021-2023</t>
  </si>
  <si>
    <t>Urząd Gminy</t>
  </si>
  <si>
    <t>wydatki majątkowe</t>
  </si>
  <si>
    <t>Rozbudowa i modernizacja systemu zaopatrzenia w wodę gminy Solec - Zdrój - zapewnienie zapotrzebowania na wodę dla terenu Gminy</t>
  </si>
  <si>
    <t>2019-2023</t>
  </si>
  <si>
    <t>2.</t>
  </si>
  <si>
    <t>3.</t>
  </si>
  <si>
    <t>4.</t>
  </si>
  <si>
    <t>Poprawa infrastruktury drogowej obszaru uzdrowiskowego</t>
  </si>
  <si>
    <t>2021-2025</t>
  </si>
  <si>
    <t>5.</t>
  </si>
  <si>
    <t>6.</t>
  </si>
  <si>
    <t>7.</t>
  </si>
  <si>
    <t>Rozbudowa sieci kanalizacji sanitarnej gminy Solec-Zdrój</t>
  </si>
  <si>
    <t>2019-2025</t>
  </si>
  <si>
    <t>8.</t>
  </si>
  <si>
    <t>Ogółem</t>
  </si>
  <si>
    <t>Załącznik nr 4</t>
  </si>
  <si>
    <t>Nazwa zadania inwestycyjnego</t>
  </si>
  <si>
    <r>
      <t>niewykorzystane środki pieniężne na r-ku bieżącym budżetu określone w odrębnych ustawach</t>
    </r>
    <r>
      <rPr>
        <b/>
        <sz val="9"/>
        <rFont val="Arial CE"/>
        <family val="2"/>
      </rPr>
      <t xml:space="preserve">     </t>
    </r>
    <r>
      <rPr>
        <b/>
        <u val="single"/>
        <sz val="9"/>
        <rFont val="Calibri"/>
        <family val="2"/>
      </rPr>
      <t>§</t>
    </r>
    <r>
      <rPr>
        <b/>
        <u val="single"/>
        <sz val="9"/>
        <rFont val="Arial CE"/>
        <family val="2"/>
      </rPr>
      <t>905</t>
    </r>
    <r>
      <rPr>
        <b/>
        <u val="single"/>
        <vertAlign val="superscript"/>
        <sz val="9"/>
        <rFont val="Arial CE"/>
        <family val="2"/>
      </rPr>
      <t>1</t>
    </r>
  </si>
  <si>
    <t>kredyty
i pożyczki</t>
  </si>
  <si>
    <t>w tym:</t>
  </si>
  <si>
    <r>
      <t>dotacje i środki pochodzące
z innych  źr.</t>
    </r>
    <r>
      <rPr>
        <b/>
        <vertAlign val="superscript"/>
        <sz val="9"/>
        <rFont val="Arial CE"/>
        <family val="2"/>
      </rPr>
      <t>2</t>
    </r>
  </si>
  <si>
    <t xml:space="preserve">A.      
B.
C.
D. </t>
  </si>
  <si>
    <t xml:space="preserve">Urząd Gminy </t>
  </si>
  <si>
    <t>Razem</t>
  </si>
  <si>
    <t>x</t>
  </si>
  <si>
    <r>
      <t xml:space="preserve">1 </t>
    </r>
    <r>
      <rPr>
        <sz val="10"/>
        <rFont val="Arial CE"/>
        <family val="2"/>
      </rPr>
      <t>Wykazać m.in. środki z Rządowego Funduszu Inwestycji Lokalnych</t>
    </r>
  </si>
  <si>
    <r>
      <t xml:space="preserve">2 </t>
    </r>
    <r>
      <rPr>
        <sz val="10"/>
        <rFont val="Arial CE"/>
        <family val="2"/>
      </rPr>
      <t>Wybrać odpowiednie oznaczenie źródła finansowania:</t>
    </r>
  </si>
  <si>
    <t>A. Dotacje i środki z budżetu państwa (np. od wojewody, MEN, UKFiS, …)</t>
  </si>
  <si>
    <t xml:space="preserve">C. Inne źródła </t>
  </si>
  <si>
    <t xml:space="preserve">D. Inne źródła </t>
  </si>
  <si>
    <t xml:space="preserve"> Rady Gminy Solec-Zdrój </t>
  </si>
  <si>
    <t>Treść</t>
  </si>
  <si>
    <t>Klasyfikacja
§</t>
  </si>
  <si>
    <t>Kwota</t>
  </si>
  <si>
    <t>Przychody ogółem:</t>
  </si>
  <si>
    <r>
      <t>K</t>
    </r>
    <r>
      <rPr>
        <sz val="10"/>
        <rFont val="Arial CE"/>
        <family val="2"/>
      </rPr>
      <t>redyty zaciągnięte na rynku krajowym, w tym:</t>
    </r>
  </si>
  <si>
    <t>§ 952</t>
  </si>
  <si>
    <t>1.1</t>
  </si>
  <si>
    <t>zaciągnięte w związku z umową zawartą z podmiotem dysponujacym środkami pochodzącymi z budżetu U.E.</t>
  </si>
  <si>
    <t>Pożyczki zaciągnięte na rynku krajowym</t>
  </si>
  <si>
    <t>Przychody z zaciągniętych pożyczek na finansowanie zadań realizowanych z udziałem środków pochodzących z budżetu U.E.</t>
  </si>
  <si>
    <t>§ 903</t>
  </si>
  <si>
    <t xml:space="preserve">4. </t>
  </si>
  <si>
    <t>Przychody ze spłat pożyczek udzielonych na finansowanie zadań realizowanych z udziałem środków pochodzących z budżetu U.E.</t>
  </si>
  <si>
    <t>§ 902</t>
  </si>
  <si>
    <t>Pożyczki i kredyty zaciągnięte na rynku zagranicznym, w tym:</t>
  </si>
  <si>
    <t>§ 953</t>
  </si>
  <si>
    <t>5.1</t>
  </si>
  <si>
    <t>zaciągnięte w związku z umową zawartą z podmiotem dysponującym środkami pochodzącymi z budżetu U.E.</t>
  </si>
  <si>
    <r>
      <t xml:space="preserve">Papiery wartościowe (obligacje) </t>
    </r>
    <r>
      <rPr>
        <b/>
        <u val="single"/>
        <sz val="12"/>
        <rFont val="Arial CE"/>
        <family val="2"/>
      </rPr>
      <t>których zbywalność jest ograniczona</t>
    </r>
    <r>
      <rPr>
        <sz val="12"/>
        <rFont val="Arial CE"/>
        <family val="2"/>
      </rPr>
      <t>, w tym:</t>
    </r>
  </si>
  <si>
    <t>§ 931</t>
  </si>
  <si>
    <t>6.1</t>
  </si>
  <si>
    <t>emitowane w związku z umową zawartą z podmiotem dysponującym środkami pochodzącymi z budżetu U.E.</t>
  </si>
  <si>
    <r>
      <t xml:space="preserve">Papiery wartościowe (obligacje) </t>
    </r>
    <r>
      <rPr>
        <u val="single"/>
        <sz val="12"/>
        <rFont val="Arial CE"/>
        <family val="2"/>
      </rPr>
      <t>dopuszczone do obrotu zorganizowanego</t>
    </r>
    <r>
      <rPr>
        <sz val="12"/>
        <rFont val="Arial CE"/>
        <family val="2"/>
      </rPr>
      <t>, czyli takie, dla których istnieje płynny rynek wtórny</t>
    </r>
  </si>
  <si>
    <t>Przychody z tytułu zaciągniętych pożyczek i kredytów oraz wyemitowanych papierów wartościowych na spłatę wcześniej zaciągniętych zobowiązań</t>
  </si>
  <si>
    <t>§ 907</t>
  </si>
  <si>
    <t>9.</t>
  </si>
  <si>
    <t>Nadwyżka z lat ubiegłych (pomniejszona o środki, o których mowa w art. 217 ust.2 pkt 8 u.f.p.)</t>
  </si>
  <si>
    <t>§ 957</t>
  </si>
  <si>
    <t>10.</t>
  </si>
  <si>
    <t>Wolne środki art. 217 ust. 2 pkt. 6 u.f.p.</t>
  </si>
  <si>
    <t>§ 950</t>
  </si>
  <si>
    <t xml:space="preserve">11. </t>
  </si>
  <si>
    <t>Spłaty pożyczek udzielonych</t>
  </si>
  <si>
    <t>§ 951</t>
  </si>
  <si>
    <t xml:space="preserve">12. </t>
  </si>
  <si>
    <r>
      <t xml:space="preserve">Przychody z niewykorzystanych środków pieniężnych na rachunku bieżącym budżetu, wynikających z rozliczenia dochodów i wydatków nimi finansowanych </t>
    </r>
    <r>
      <rPr>
        <b/>
        <sz val="12"/>
        <rFont val="Arial CE"/>
        <family val="2"/>
      </rPr>
      <t>związanych ze szczególnymi zasadami wykonywania budżetu określonymi w odrębnych ustawach</t>
    </r>
  </si>
  <si>
    <t>§ 905</t>
  </si>
  <si>
    <t>13.</t>
  </si>
  <si>
    <r>
      <t xml:space="preserve">Przychody wynikające z rozliczenia środków określonych w art. 5 ust. 1 pkt 2 </t>
    </r>
    <r>
      <rPr>
        <sz val="12"/>
        <rFont val="Arial CE"/>
        <family val="2"/>
      </rPr>
      <t>u.f.p. i dotacji na realizację programu, projektu lub zadania finansowanego z udziałem tych środków</t>
    </r>
  </si>
  <si>
    <t>§ 906</t>
  </si>
  <si>
    <t>14.</t>
  </si>
  <si>
    <t>Przelewy z rachunku lokat</t>
  </si>
  <si>
    <t>§ 994</t>
  </si>
  <si>
    <t>15.</t>
  </si>
  <si>
    <t xml:space="preserve">Prywatyzacja majątku j.s.t </t>
  </si>
  <si>
    <t>§ 941-44</t>
  </si>
  <si>
    <t xml:space="preserve">16. </t>
  </si>
  <si>
    <t>Przychody z tytułu innych rozliczeń krajowych art. 91a ust. 1 u.f.p.</t>
  </si>
  <si>
    <t>§ 955</t>
  </si>
  <si>
    <t>Rozchody ogółem:</t>
  </si>
  <si>
    <t>Spłaty otrzymanych kredytów krajowych, w tym:</t>
  </si>
  <si>
    <t>§ 992</t>
  </si>
  <si>
    <t>zaciągniętych w związku z zawarciem umowy z podmiotem dysponującym środkami pochodzącymi z budżetu U.E.</t>
  </si>
  <si>
    <t>Spłaty otrzymanych pożyczek krajowych</t>
  </si>
  <si>
    <t xml:space="preserve">3. </t>
  </si>
  <si>
    <t>Spłaty pożyczek otrzymanych na finansowanie zadań realizowanych z udziałem środków pochodzących z budżetu U.E.</t>
  </si>
  <si>
    <t>§ 963</t>
  </si>
  <si>
    <t>Pożyczki udzielone na finansowanie zadań realizowanych z udziałem środków pochodzących z budżetu U.E.</t>
  </si>
  <si>
    <t>§ 962</t>
  </si>
  <si>
    <t xml:space="preserve">5. </t>
  </si>
  <si>
    <t>Spłaty pożyczek i kredytów zagranicznych, w tym:</t>
  </si>
  <si>
    <t>§ 993</t>
  </si>
  <si>
    <t>5.1.</t>
  </si>
  <si>
    <t>zaciągniętych w związku z zawarciem umowy z podmiotem dysponujacym środkami pochodzącymi z budżetu U.E.</t>
  </si>
  <si>
    <r>
      <t xml:space="preserve">Wykup obligacji komunalnych, </t>
    </r>
    <r>
      <rPr>
        <b/>
        <u val="single"/>
        <sz val="12"/>
        <rFont val="Arial CE"/>
        <family val="2"/>
      </rPr>
      <t>których zbywalność jest ograniczona</t>
    </r>
    <r>
      <rPr>
        <sz val="12"/>
        <rFont val="Arial CE"/>
        <family val="2"/>
      </rPr>
      <t>, w tym:</t>
    </r>
  </si>
  <si>
    <t>§ 982</t>
  </si>
  <si>
    <t>wyemitowanych w związku z zawarciem umowy z podmiotem dysponujacym środkami pochodzącymi z budżetu U.E.</t>
  </si>
  <si>
    <r>
      <t xml:space="preserve">Wykup papierów wartościowych </t>
    </r>
    <r>
      <rPr>
        <u val="single"/>
        <sz val="12"/>
        <rFont val="Arial CE"/>
        <family val="2"/>
      </rPr>
      <t>dopuszczonych do obrotu zorganizowanego</t>
    </r>
    <r>
      <rPr>
        <sz val="12"/>
        <rFont val="Arial CE"/>
        <family val="2"/>
      </rPr>
      <t>, czyli takie, dla których istnieje płynny rynek wtórny</t>
    </r>
  </si>
  <si>
    <t xml:space="preserve">8. </t>
  </si>
  <si>
    <t>Wcześniejsza spłata istniejącego długu jst</t>
  </si>
  <si>
    <t>§ 965</t>
  </si>
  <si>
    <t>Udzielone pożyczki</t>
  </si>
  <si>
    <t>§ 991</t>
  </si>
  <si>
    <t>Przelewy na rachunki lokat</t>
  </si>
  <si>
    <t>11.</t>
  </si>
  <si>
    <t>Rozchody z tytułu innych rozliczeń krajowych art. 91a ust.1 u.f.p.</t>
  </si>
  <si>
    <t xml:space="preserve">Załącznik Nr 6 </t>
  </si>
  <si>
    <t>w  złotych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</si>
  <si>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</si>
  <si>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</si>
  <si>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</si>
  <si>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</si>
  <si>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</si>
  <si>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</si>
  <si>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</si>
  <si>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</si>
  <si>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</si>
  <si>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</si>
  <si>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</si>
  <si>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</si>
  <si>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</si>
  <si>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</si>
  <si>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</si>
  <si>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</si>
  <si>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Nazwa zadania</t>
  </si>
  <si>
    <t>Dochody ogółem</t>
  </si>
  <si>
    <t>Wydatki ogółem</t>
  </si>
  <si>
    <t>Wydatki na obsługę długu (odsetki)</t>
  </si>
  <si>
    <t>Wydatki
z tytułu poręczeń
i gwarancji</t>
  </si>
  <si>
    <t>wniesienie wkadów do spółek prawa handlowego</t>
  </si>
  <si>
    <t>6a</t>
  </si>
  <si>
    <t>I. Dochody i wydatki związane z realizacją zadań realizowanych                                     wspólnie z innymi jednostkami samorządu terytorialnego</t>
  </si>
  <si>
    <t>II. Dochody i wydatki związane z realizacją zadań przejętych przez Gminę do realizacji w drodze umowy lub porozumienia</t>
  </si>
  <si>
    <t>III.Dochody i wydatki zwiazane z pomocą rzeczową lub finansową realizowaną  na podstawie porozumień między jst</t>
  </si>
  <si>
    <t xml:space="preserve"> </t>
  </si>
  <si>
    <t>Jednostka otrzymująca dotację</t>
  </si>
  <si>
    <t>Kwota dotacji</t>
  </si>
  <si>
    <t>I. Dotacje dla jednostek sektora finansów publicznych</t>
  </si>
  <si>
    <t>Wspieranie działań kulturalnych, sportowych i rekreacyjnych, w tym: przeprowadzenie imprez promujących zdrowy i trzeźwy tryb życia</t>
  </si>
  <si>
    <t>Gminne Cenntrum Kultury w Solcu-Zdroju</t>
  </si>
  <si>
    <t>II. Dotacje dla jednostek spoza sektora finansów publicznych</t>
  </si>
  <si>
    <t>Wspieranie działań kulturalnych, sportowych i rekreacyjnych promujących zdrowy i trzeźwy tryb życia</t>
  </si>
  <si>
    <t>Organizacje pozarządowe - Wybrany w ramach konkursu</t>
  </si>
  <si>
    <t xml:space="preserve">Program rehabilitacji leczniczej mieszkańców gminy Solec-Zdrój </t>
  </si>
  <si>
    <t>Wybrany w ramach konkursu</t>
  </si>
  <si>
    <t>Dotacja dla Hospicjum na opiekę paliatywną dla mieszkańców z terenu gminy Solec-Zdrój</t>
  </si>
  <si>
    <t>Fundacja Gospodarcza im. Św. Alberta w Kielcach</t>
  </si>
  <si>
    <t>Wykonywanie specjalistycznych usług opiekuńczych stacjonarnych dla osób po kryzysach psychicznych i terapii zajęciowej</t>
  </si>
  <si>
    <t>Dotacja na konserwację zabytków - kościół w m. Świniary</t>
  </si>
  <si>
    <t>Parafia Rzymskokatolicka w m. Świniary</t>
  </si>
  <si>
    <t>Organizacja imprez kulturalnych i sportowych</t>
  </si>
  <si>
    <t xml:space="preserve">Organizacja imprez sportowych </t>
  </si>
  <si>
    <t>Załącznik Nr 10</t>
  </si>
  <si>
    <t>Zakres</t>
  </si>
  <si>
    <t>Prowadzenie spraw upowrzechniania kultury(prowadzenie biblioteki, świetlic wiejskich, Gminnego Ośrodka Kuktury) zgodnie ze statutem</t>
  </si>
  <si>
    <t>Związek Gmin Wiejskich R.P. Poznań</t>
  </si>
  <si>
    <t xml:space="preserve">Składki członkowskie </t>
  </si>
  <si>
    <t>Stowarzyszenie Gmin Uzdrowiskowych  R.P. Krynica</t>
  </si>
  <si>
    <t>Lokalna Organizacja Turystyczna "MOC" Ponidzia</t>
  </si>
  <si>
    <t>Związek Miast i Gmin Regionu Świętokrzyskiego Kielce</t>
  </si>
  <si>
    <t>Regionalna Organizacja Turystyczna Kielce</t>
  </si>
  <si>
    <t>Limity wydatków na wieloletnie przedsięwzięcia planowane do poniesienia w 2023 roku</t>
  </si>
  <si>
    <t>rok budżetowy 2023 (8+9+10+11)</t>
  </si>
  <si>
    <t>do uchwały Nr ………/.../202.</t>
  </si>
  <si>
    <t>z dnia .. ……….. 202. roku</t>
  </si>
  <si>
    <t>2023-2025</t>
  </si>
  <si>
    <t>B. Środki i dotacje otrzymane od innych jst oraz innych jednostek zaliczanych do sektora finansów publicznych,</t>
  </si>
  <si>
    <t xml:space="preserve">A.      
. </t>
  </si>
  <si>
    <t>Modernizacja dróg gminnych na terenie gminy Solec-Zdrój</t>
  </si>
  <si>
    <t>do uchwały  Nr  ……./.../202.</t>
  </si>
  <si>
    <t>Polski Ład</t>
  </si>
  <si>
    <t>Zadania inwestycyjne roczne w 2023 r.</t>
  </si>
  <si>
    <t>Załącznik nr 5</t>
  </si>
  <si>
    <t xml:space="preserve">              do uchwały Nr ….../.../202.</t>
  </si>
  <si>
    <t>z dnia .. …….. 202. roku</t>
  </si>
  <si>
    <t>Załącznik Nr 7</t>
  </si>
  <si>
    <t>z dnia  .. ………. 202. roku</t>
  </si>
  <si>
    <t>Uchwały Nr ……../…/202.</t>
  </si>
  <si>
    <t>rok budżetowy 2023 (6+7+8+10+11)</t>
  </si>
  <si>
    <t>z dnia .. …… 202. roku</t>
  </si>
  <si>
    <t xml:space="preserve">Rozwój infrastruktury turystycznej obszaru uzdrowiskowego </t>
  </si>
  <si>
    <t>Przebudowa drogi dojazdowej do gruntów rolnych</t>
  </si>
  <si>
    <t>B</t>
  </si>
  <si>
    <t xml:space="preserve">Zagodpodarowanie zbiornika etencyjno-rekreacyjnego i terenu przyległego na cele turystyczne </t>
  </si>
  <si>
    <t>A</t>
  </si>
  <si>
    <t>Montaz instalacji OZE na obiektach należących do gminy Solec-Zdrój</t>
  </si>
  <si>
    <t>Termomodernizacja budynku ośrodka zdrowia wraz z adaptacją pomieszczeńna potrzebyświadczenia usług zdrowotnych i zagospodarowanie terenu</t>
  </si>
  <si>
    <t>Budowa oświetlenia ulicznego w Solcu-Zdroju</t>
  </si>
  <si>
    <t>Budowa placu zabaw w Chinkowie</t>
  </si>
  <si>
    <t>Zakup wyposażenia placu zabaw w Kolonii Zagajów</t>
  </si>
  <si>
    <t>Wydatki
na 2023 r.</t>
  </si>
  <si>
    <t>do uchwały Nr ……./…/202.</t>
  </si>
  <si>
    <t>z dnia  .. ……  202. roku</t>
  </si>
  <si>
    <t>Dochody i wydatki związane z realizacją zadań z zakresu administracji rządowej i innych zadań zleconych odrębnymi ustawami w  2023 r.</t>
  </si>
  <si>
    <t>Przychody i rozchody budżetu w 2023 r.</t>
  </si>
  <si>
    <t xml:space="preserve">Polski ład         </t>
  </si>
  <si>
    <t>Dochody i wydatki związane z realizacją zadań z zakresu administracji rządowej na podstawie porozumień z organami administracji rządowej w  2023 r.</t>
  </si>
  <si>
    <t>z dnia .. ……. 202. roku</t>
  </si>
  <si>
    <t>do uchwały Nr ……../…/202.</t>
  </si>
  <si>
    <t>Dotacje celowe w 2023 roku</t>
  </si>
  <si>
    <t>do uchwały Nr……../…/202.</t>
  </si>
  <si>
    <t>z dnia .. ….. 202. roku</t>
  </si>
  <si>
    <t>Dotacje podmiotowe w 2023 roku</t>
  </si>
  <si>
    <t>Dochody i wydatki związane z realizacją zadań realizowanych na podstawie porozumień (umów) między jednostkami samorządu terytorialnego w 2023 r.</t>
  </si>
  <si>
    <t>Załącznik Nr 8</t>
  </si>
  <si>
    <t>Załącznik Nr 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</si>
</sst>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2"/>
      <name val="Arial CE"/>
      <family val="2"/>
    </font>
    <font>
      <b/>
      <sz val="16"/>
      <name val="Times New Roman"/>
      <family val="1"/>
    </font>
    <font>
      <b/>
      <sz val="16"/>
      <name val="Arial CE"/>
      <family val="2"/>
    </font>
    <font>
      <b/>
      <sz val="12"/>
      <name val="Arial CE"/>
      <family val="2"/>
    </font>
    <font>
      <b/>
      <sz val="14"/>
      <name val="Times New Roman"/>
      <family val="1"/>
    </font>
    <font>
      <sz val="12"/>
      <color indexed="10"/>
      <name val="Arial CE"/>
      <family val="2"/>
    </font>
    <font>
      <b/>
      <sz val="12"/>
      <name val="Times New Roman"/>
      <family val="1"/>
    </font>
    <font>
      <sz val="18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Arial CE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Arial CE"/>
      <family val="2"/>
    </font>
    <font>
      <b/>
      <sz val="9"/>
      <name val="Arial CE"/>
      <family val="2"/>
    </font>
    <font>
      <b/>
      <u val="single"/>
      <sz val="9"/>
      <name val="Calibri"/>
      <family val="2"/>
    </font>
    <font>
      <b/>
      <u val="single"/>
      <sz val="9"/>
      <name val="Arial CE"/>
      <family val="2"/>
    </font>
    <font>
      <b/>
      <u val="single"/>
      <vertAlign val="superscript"/>
      <sz val="9"/>
      <name val="Arial CE"/>
      <family val="2"/>
    </font>
    <font>
      <b/>
      <vertAlign val="superscript"/>
      <sz val="9"/>
      <name val="Arial CE"/>
      <family val="2"/>
    </font>
    <font>
      <sz val="6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12"/>
      <color indexed="8"/>
      <name val="Times New Roman"/>
      <family val="1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8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4" borderId="0" xfId="0" applyFont="1" applyFill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right" vertical="center"/>
    </xf>
    <xf numFmtId="4" fontId="19" fillId="0" borderId="18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19" fillId="0" borderId="16" xfId="0" applyFont="1" applyBorder="1" applyAlignment="1">
      <alignment vertical="center" wrapText="1"/>
    </xf>
    <xf numFmtId="4" fontId="19" fillId="0" borderId="16" xfId="0" applyNumberFormat="1" applyFont="1" applyBorder="1" applyAlignment="1">
      <alignment vertical="center" wrapText="1"/>
    </xf>
    <xf numFmtId="4" fontId="19" fillId="0" borderId="15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4" fontId="19" fillId="0" borderId="17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0" fontId="0" fillId="4" borderId="0" xfId="0" applyFill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4" fontId="2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right" vertical="top" wrapText="1"/>
    </xf>
    <xf numFmtId="4" fontId="30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4" borderId="0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34" fillId="4" borderId="0" xfId="0" applyFont="1" applyFill="1" applyAlignment="1">
      <alignment horizontal="center" vertical="center" wrapText="1"/>
    </xf>
    <xf numFmtId="0" fontId="31" fillId="4" borderId="0" xfId="0" applyFont="1" applyFill="1" applyAlignment="1">
      <alignment horizontal="right" vertical="center"/>
    </xf>
    <xf numFmtId="0" fontId="35" fillId="0" borderId="21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" fontId="41" fillId="0" borderId="12" xfId="0" applyNumberFormat="1" applyFont="1" applyBorder="1" applyAlignment="1">
      <alignment horizontal="right" vertical="center"/>
    </xf>
    <xf numFmtId="0" fontId="31" fillId="0" borderId="15" xfId="0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4" fontId="42" fillId="0" borderId="15" xfId="0" applyNumberFormat="1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4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31" fillId="0" borderId="0" xfId="0" applyNumberFormat="1" applyFont="1" applyAlignment="1">
      <alignment/>
    </xf>
    <xf numFmtId="0" fontId="45" fillId="4" borderId="0" xfId="0" applyNumberFormat="1" applyFont="1" applyFill="1" applyBorder="1" applyAlignment="1" applyProtection="1">
      <alignment horizontal="right" vertical="center"/>
      <protection locked="0"/>
    </xf>
    <xf numFmtId="0" fontId="45" fillId="4" borderId="0" xfId="0" applyNumberFormat="1" applyFont="1" applyFill="1" applyBorder="1" applyAlignment="1" applyProtection="1">
      <alignment horizontal="right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right" vertical="top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4" fontId="21" fillId="0" borderId="22" xfId="0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left" vertical="center" wrapText="1"/>
    </xf>
    <xf numFmtId="0" fontId="21" fillId="4" borderId="15" xfId="0" applyFont="1" applyFill="1" applyBorder="1" applyAlignment="1">
      <alignment vertical="center" wrapText="1"/>
    </xf>
    <xf numFmtId="4" fontId="21" fillId="0" borderId="22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vertical="center" wrapText="1"/>
    </xf>
    <xf numFmtId="4" fontId="21" fillId="0" borderId="22" xfId="0" applyNumberFormat="1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vertical="center"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vertical="top" wrapText="1"/>
    </xf>
    <xf numFmtId="4" fontId="49" fillId="0" borderId="25" xfId="0" applyNumberFormat="1" applyFont="1" applyBorder="1" applyAlignment="1">
      <alignment vertical="top" wrapText="1"/>
    </xf>
    <xf numFmtId="4" fontId="49" fillId="0" borderId="25" xfId="0" applyNumberFormat="1" applyFont="1" applyBorder="1" applyAlignment="1">
      <alignment/>
    </xf>
    <xf numFmtId="0" fontId="49" fillId="0" borderId="26" xfId="0" applyFont="1" applyBorder="1" applyAlignment="1">
      <alignment vertical="top" wrapText="1"/>
    </xf>
    <xf numFmtId="4" fontId="49" fillId="0" borderId="26" xfId="0" applyNumberFormat="1" applyFont="1" applyBorder="1" applyAlignment="1">
      <alignment vertical="top" wrapText="1"/>
    </xf>
    <xf numFmtId="4" fontId="49" fillId="0" borderId="26" xfId="0" applyNumberFormat="1" applyFont="1" applyBorder="1" applyAlignment="1">
      <alignment/>
    </xf>
    <xf numFmtId="0" fontId="49" fillId="0" borderId="24" xfId="0" applyFont="1" applyBorder="1" applyAlignment="1">
      <alignment vertical="top" wrapText="1"/>
    </xf>
    <xf numFmtId="4" fontId="49" fillId="0" borderId="23" xfId="0" applyNumberFormat="1" applyFont="1" applyBorder="1" applyAlignment="1">
      <alignment vertical="top" wrapText="1"/>
    </xf>
    <xf numFmtId="4" fontId="49" fillId="0" borderId="23" xfId="0" applyNumberFormat="1" applyFont="1" applyBorder="1" applyAlignment="1">
      <alignment/>
    </xf>
    <xf numFmtId="4" fontId="49" fillId="0" borderId="23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42" fillId="0" borderId="15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top" wrapText="1"/>
    </xf>
    <xf numFmtId="4" fontId="49" fillId="0" borderId="12" xfId="0" applyNumberFormat="1" applyFont="1" applyBorder="1" applyAlignment="1">
      <alignment vertical="top" wrapText="1"/>
    </xf>
    <xf numFmtId="4" fontId="49" fillId="0" borderId="27" xfId="0" applyNumberFormat="1" applyFont="1" applyBorder="1" applyAlignment="1">
      <alignment vertical="top" wrapText="1"/>
    </xf>
    <xf numFmtId="4" fontId="49" fillId="0" borderId="15" xfId="0" applyNumberFormat="1" applyFont="1" applyBorder="1" applyAlignment="1">
      <alignment vertical="top" wrapText="1"/>
    </xf>
    <xf numFmtId="4" fontId="49" fillId="0" borderId="15" xfId="0" applyNumberFormat="1" applyFont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32" fillId="0" borderId="15" xfId="0" applyNumberFormat="1" applyFont="1" applyBorder="1" applyAlignment="1">
      <alignment wrapText="1"/>
    </xf>
    <xf numFmtId="0" fontId="0" fillId="0" borderId="15" xfId="0" applyBorder="1" applyAlignment="1">
      <alignment horizontal="center"/>
    </xf>
    <xf numFmtId="4" fontId="32" fillId="0" borderId="15" xfId="0" applyNumberFormat="1" applyFont="1" applyBorder="1" applyAlignment="1">
      <alignment horizontal="right" wrapText="1"/>
    </xf>
    <xf numFmtId="0" fontId="30" fillId="0" borderId="0" xfId="0" applyFont="1" applyAlignment="1">
      <alignment/>
    </xf>
    <xf numFmtId="0" fontId="30" fillId="0" borderId="15" xfId="0" applyFont="1" applyBorder="1" applyAlignment="1">
      <alignment/>
    </xf>
    <xf numFmtId="0" fontId="53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center" wrapText="1"/>
    </xf>
    <xf numFmtId="0" fontId="30" fillId="0" borderId="15" xfId="0" applyFont="1" applyBorder="1" applyAlignment="1">
      <alignment wrapText="1"/>
    </xf>
    <xf numFmtId="0" fontId="30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top" wrapText="1"/>
    </xf>
    <xf numFmtId="4" fontId="30" fillId="0" borderId="11" xfId="0" applyNumberFormat="1" applyFont="1" applyBorder="1" applyAlignment="1">
      <alignment horizontal="right" vertical="center"/>
    </xf>
    <xf numFmtId="0" fontId="30" fillId="0" borderId="28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top"/>
    </xf>
    <xf numFmtId="4" fontId="30" fillId="0" borderId="15" xfId="0" applyNumberFormat="1" applyFont="1" applyBorder="1" applyAlignment="1">
      <alignment horizontal="right" vertical="top"/>
    </xf>
    <xf numFmtId="0" fontId="30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center" vertical="top" wrapText="1"/>
    </xf>
    <xf numFmtId="0" fontId="30" fillId="0" borderId="14" xfId="0" applyFont="1" applyBorder="1" applyAlignment="1">
      <alignment vertical="top" wrapText="1"/>
    </xf>
    <xf numFmtId="0" fontId="30" fillId="0" borderId="12" xfId="0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right" vertical="top"/>
    </xf>
    <xf numFmtId="0" fontId="30" fillId="0" borderId="2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top"/>
    </xf>
    <xf numFmtId="0" fontId="30" fillId="0" borderId="15" xfId="0" applyFont="1" applyBorder="1" applyAlignment="1">
      <alignment vertical="top" wrapText="1"/>
    </xf>
    <xf numFmtId="0" fontId="30" fillId="0" borderId="23" xfId="0" applyFont="1" applyBorder="1" applyAlignment="1">
      <alignment horizontal="center" vertical="center" wrapText="1"/>
    </xf>
    <xf numFmtId="4" fontId="30" fillId="0" borderId="15" xfId="0" applyNumberFormat="1" applyFont="1" applyBorder="1" applyAlignment="1">
      <alignment vertical="top"/>
    </xf>
    <xf numFmtId="0" fontId="30" fillId="0" borderId="15" xfId="0" applyFont="1" applyBorder="1" applyAlignment="1">
      <alignment vertical="top"/>
    </xf>
    <xf numFmtId="0" fontId="30" fillId="0" borderId="2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0" fillId="0" borderId="15" xfId="0" applyFont="1" applyFill="1" applyBorder="1" applyAlignment="1">
      <alignment/>
    </xf>
    <xf numFmtId="0" fontId="30" fillId="0" borderId="15" xfId="0" applyFont="1" applyFill="1" applyBorder="1" applyAlignment="1">
      <alignment horizontal="center"/>
    </xf>
    <xf numFmtId="0" fontId="30" fillId="0" borderId="15" xfId="0" applyFont="1" applyBorder="1" applyAlignment="1">
      <alignment/>
    </xf>
    <xf numFmtId="4" fontId="30" fillId="0" borderId="15" xfId="0" applyNumberFormat="1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horizontal="center"/>
    </xf>
    <xf numFmtId="4" fontId="30" fillId="0" borderId="15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 vertical="center"/>
    </xf>
    <xf numFmtId="0" fontId="43" fillId="4" borderId="0" xfId="0" applyFont="1" applyFill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0" fillId="0" borderId="15" xfId="0" applyNumberFormat="1" applyFont="1" applyBorder="1" applyAlignment="1">
      <alignment vertical="center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33" fillId="4" borderId="0" xfId="0" applyNumberFormat="1" applyFont="1" applyFill="1" applyBorder="1" applyAlignment="1" applyProtection="1">
      <alignment horizontal="right" vertical="center"/>
      <protection locked="0"/>
    </xf>
    <xf numFmtId="0" fontId="0" fillId="4" borderId="0" xfId="0" applyFont="1" applyFill="1" applyBorder="1" applyAlignment="1">
      <alignment horizontal="right" vertical="center"/>
    </xf>
    <xf numFmtId="0" fontId="33" fillId="4" borderId="0" xfId="0" applyNumberFormat="1" applyFont="1" applyFill="1" applyBorder="1" applyAlignment="1" applyProtection="1">
      <alignment horizontal="right"/>
      <protection locked="0"/>
    </xf>
    <xf numFmtId="0" fontId="34" fillId="4" borderId="0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7" fillId="0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4" borderId="30" xfId="0" applyFont="1" applyFill="1" applyBorder="1" applyAlignment="1">
      <alignment vertical="center"/>
    </xf>
    <xf numFmtId="4" fontId="19" fillId="0" borderId="20" xfId="0" applyNumberFormat="1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45" fillId="4" borderId="0" xfId="0" applyNumberFormat="1" applyFont="1" applyFill="1" applyBorder="1" applyAlignment="1" applyProtection="1">
      <alignment horizontal="right"/>
      <protection locked="0"/>
    </xf>
    <xf numFmtId="0" fontId="24" fillId="4" borderId="0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shrinkToFit="1"/>
    </xf>
    <xf numFmtId="0" fontId="42" fillId="0" borderId="28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42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2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center" vertical="top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/>
    </xf>
    <xf numFmtId="0" fontId="30" fillId="0" borderId="28" xfId="0" applyFont="1" applyBorder="1" applyAlignment="1">
      <alignment horizontal="center"/>
    </xf>
    <xf numFmtId="0" fontId="30" fillId="0" borderId="28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workbookViewId="0" topLeftCell="B13">
      <selection activeCell="D9" sqref="D9:D14"/>
    </sheetView>
  </sheetViews>
  <sheetFormatPr defaultColWidth="9.00390625" defaultRowHeight="12.75"/>
  <cols>
    <col min="1" max="1" width="6.875" style="0" customWidth="1"/>
    <col min="3" max="3" width="11.375" style="0" customWidth="1"/>
    <col min="4" max="4" width="136.25390625" style="0" customWidth="1"/>
    <col min="5" max="5" width="16.00390625" style="0" customWidth="1"/>
    <col min="6" max="6" width="21.375" style="0" customWidth="1"/>
    <col min="7" max="7" width="21.125" style="0" customWidth="1"/>
    <col min="8" max="9" width="19.00390625" style="0" customWidth="1"/>
    <col min="10" max="10" width="13.375" style="0" customWidth="1"/>
    <col min="11" max="11" width="17.75390625" style="0" customWidth="1"/>
    <col min="12" max="12" width="9.875" style="0" customWidth="1"/>
    <col min="13" max="13" width="10.75390625" style="0" customWidth="1"/>
    <col min="14" max="14" width="3.625" style="0" customWidth="1"/>
    <col min="15" max="15" width="16.375" style="0" customWidth="1"/>
    <col min="16" max="16" width="19.25390625" style="0" customWidth="1"/>
    <col min="17" max="17" width="22.25390625" style="0" customWidth="1"/>
    <col min="18" max="18" width="21.375" style="0" customWidth="1"/>
    <col min="19" max="19" width="12.75390625" style="0" customWidth="1"/>
    <col min="20" max="20" width="13.125" style="0" customWidth="1"/>
    <col min="21" max="21" width="14.75390625" style="0" customWidth="1"/>
    <col min="22" max="22" width="18.25390625" style="0" customWidth="1"/>
    <col min="23" max="23" width="11.75390625" style="0" customWidth="1"/>
    <col min="24" max="24" width="11.375" style="0" customWidth="1"/>
  </cols>
  <sheetData>
    <row r="1" spans="1:17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05" t="s">
        <v>0</v>
      </c>
      <c r="P1" s="205"/>
      <c r="Q1" s="4"/>
    </row>
    <row r="2" spans="1:17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05" t="s">
        <v>192</v>
      </c>
      <c r="P2" s="205"/>
      <c r="Q2" s="205"/>
    </row>
    <row r="3" spans="1:17" ht="23.25">
      <c r="A3" s="1"/>
      <c r="B3" s="1"/>
      <c r="C3" s="1"/>
      <c r="D3" s="5"/>
      <c r="E3" s="5"/>
      <c r="F3" s="1"/>
      <c r="G3" s="1"/>
      <c r="H3" s="1"/>
      <c r="I3" s="1"/>
      <c r="J3" s="1"/>
      <c r="K3" s="1"/>
      <c r="L3" s="6"/>
      <c r="M3" s="6"/>
      <c r="N3" s="6"/>
      <c r="O3" s="205" t="s">
        <v>1</v>
      </c>
      <c r="P3" s="205"/>
      <c r="Q3" s="205"/>
    </row>
    <row r="4" spans="1:17" ht="23.25">
      <c r="A4" s="1"/>
      <c r="B4" s="1"/>
      <c r="C4" s="1"/>
      <c r="D4" s="5"/>
      <c r="E4" s="5"/>
      <c r="F4" s="1"/>
      <c r="G4" s="1"/>
      <c r="H4" s="1"/>
      <c r="I4" s="1"/>
      <c r="J4" s="1"/>
      <c r="K4" s="1"/>
      <c r="L4" s="1"/>
      <c r="M4" s="2"/>
      <c r="N4" s="2"/>
      <c r="O4" s="205" t="s">
        <v>193</v>
      </c>
      <c r="P4" s="205"/>
      <c r="Q4" s="205"/>
    </row>
    <row r="5" spans="1:17" ht="23.25">
      <c r="A5" s="1"/>
      <c r="B5" s="1"/>
      <c r="C5" s="1"/>
      <c r="D5" s="5"/>
      <c r="E5" s="5"/>
      <c r="F5" s="1"/>
      <c r="G5" s="1"/>
      <c r="H5" s="1"/>
      <c r="I5" s="1"/>
      <c r="J5" s="1"/>
      <c r="K5" s="1"/>
      <c r="L5" s="1"/>
      <c r="M5" s="2"/>
      <c r="N5" s="2"/>
      <c r="O5" s="3"/>
      <c r="P5" s="3"/>
      <c r="Q5" s="3"/>
    </row>
    <row r="6" spans="1:17" ht="23.25">
      <c r="A6" s="1"/>
      <c r="B6" s="1"/>
      <c r="C6" s="1"/>
      <c r="D6" s="7"/>
      <c r="E6" s="8"/>
      <c r="F6" s="1"/>
      <c r="G6" s="1"/>
      <c r="H6" s="1"/>
      <c r="I6" s="1"/>
      <c r="J6" s="1"/>
      <c r="K6" s="1"/>
      <c r="L6" s="1"/>
      <c r="M6" s="2"/>
      <c r="N6" s="2"/>
      <c r="O6" s="3"/>
      <c r="P6" s="3"/>
      <c r="Q6" s="3"/>
    </row>
    <row r="7" spans="1:17" ht="20.25" customHeight="1">
      <c r="A7" s="206" t="s">
        <v>190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</row>
    <row r="8" spans="1:17" ht="23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 t="s">
        <v>2</v>
      </c>
    </row>
    <row r="9" spans="1:20" ht="20.25" customHeight="1">
      <c r="A9" s="207" t="s">
        <v>3</v>
      </c>
      <c r="B9" s="207" t="s">
        <v>4</v>
      </c>
      <c r="C9" s="207" t="s">
        <v>5</v>
      </c>
      <c r="D9" s="207" t="s">
        <v>6</v>
      </c>
      <c r="E9" s="207" t="s">
        <v>7</v>
      </c>
      <c r="F9" s="207" t="s">
        <v>8</v>
      </c>
      <c r="G9" s="208" t="s">
        <v>9</v>
      </c>
      <c r="H9" s="208"/>
      <c r="I9" s="208"/>
      <c r="J9" s="208"/>
      <c r="K9" s="208"/>
      <c r="L9" s="208"/>
      <c r="M9" s="208"/>
      <c r="N9" s="208"/>
      <c r="O9" s="208"/>
      <c r="P9" s="208"/>
      <c r="Q9" s="207" t="s">
        <v>10</v>
      </c>
      <c r="R9" s="210"/>
      <c r="S9" s="210"/>
      <c r="T9" s="210"/>
    </row>
    <row r="10" spans="1:18" ht="20.25" customHeight="1">
      <c r="A10" s="207"/>
      <c r="B10" s="207"/>
      <c r="C10" s="207"/>
      <c r="D10" s="207"/>
      <c r="E10" s="207"/>
      <c r="F10" s="207"/>
      <c r="G10" s="211" t="s">
        <v>191</v>
      </c>
      <c r="H10" s="207" t="s">
        <v>11</v>
      </c>
      <c r="I10" s="207"/>
      <c r="J10" s="207"/>
      <c r="K10" s="207"/>
      <c r="L10" s="207"/>
      <c r="M10" s="207"/>
      <c r="N10" s="207"/>
      <c r="O10" s="207"/>
      <c r="P10" s="207"/>
      <c r="Q10" s="207"/>
      <c r="R10" s="12"/>
    </row>
    <row r="11" spans="1:22" ht="20.25" customHeight="1">
      <c r="A11" s="207"/>
      <c r="B11" s="207"/>
      <c r="C11" s="207"/>
      <c r="D11" s="207"/>
      <c r="E11" s="207"/>
      <c r="F11" s="207"/>
      <c r="G11" s="211"/>
      <c r="H11" s="212" t="s">
        <v>12</v>
      </c>
      <c r="I11" s="212" t="s">
        <v>13</v>
      </c>
      <c r="J11" s="213" t="s">
        <v>14</v>
      </c>
      <c r="K11" s="214" t="s">
        <v>15</v>
      </c>
      <c r="L11" s="214" t="s">
        <v>16</v>
      </c>
      <c r="M11" s="13" t="s">
        <v>17</v>
      </c>
      <c r="N11" s="207" t="s">
        <v>18</v>
      </c>
      <c r="O11" s="207"/>
      <c r="P11" s="209" t="s">
        <v>19</v>
      </c>
      <c r="Q11" s="207"/>
      <c r="R11" s="12"/>
      <c r="U11" s="215"/>
      <c r="V11" s="216"/>
    </row>
    <row r="12" spans="1:22" ht="12.75" customHeight="1">
      <c r="A12" s="207"/>
      <c r="B12" s="207"/>
      <c r="C12" s="207"/>
      <c r="D12" s="207"/>
      <c r="E12" s="207"/>
      <c r="F12" s="207"/>
      <c r="G12" s="211"/>
      <c r="H12" s="212"/>
      <c r="I12" s="212"/>
      <c r="J12" s="213"/>
      <c r="K12" s="214"/>
      <c r="L12" s="214"/>
      <c r="M12" s="217" t="s">
        <v>20</v>
      </c>
      <c r="N12" s="207"/>
      <c r="O12" s="207"/>
      <c r="P12" s="209"/>
      <c r="Q12" s="209"/>
      <c r="R12" s="12"/>
      <c r="U12" s="215"/>
      <c r="V12" s="216"/>
    </row>
    <row r="13" spans="1:22" ht="12.75" customHeight="1">
      <c r="A13" s="207"/>
      <c r="B13" s="207"/>
      <c r="C13" s="207"/>
      <c r="D13" s="207"/>
      <c r="E13" s="207"/>
      <c r="F13" s="207"/>
      <c r="G13" s="211"/>
      <c r="H13" s="212"/>
      <c r="I13" s="212"/>
      <c r="J13" s="213"/>
      <c r="K13" s="214"/>
      <c r="L13" s="214"/>
      <c r="M13" s="217"/>
      <c r="N13" s="207"/>
      <c r="O13" s="207"/>
      <c r="P13" s="209"/>
      <c r="Q13" s="209"/>
      <c r="R13" s="210"/>
      <c r="S13" s="210"/>
      <c r="T13" s="14"/>
      <c r="U13" s="215"/>
      <c r="V13" s="216"/>
    </row>
    <row r="14" spans="1:24" ht="191.25" customHeight="1">
      <c r="A14" s="207"/>
      <c r="B14" s="207"/>
      <c r="C14" s="207"/>
      <c r="D14" s="207"/>
      <c r="E14" s="207"/>
      <c r="F14" s="207"/>
      <c r="G14" s="211"/>
      <c r="H14" s="212"/>
      <c r="I14" s="212"/>
      <c r="J14" s="213"/>
      <c r="K14" s="214"/>
      <c r="L14" s="214"/>
      <c r="M14" s="217"/>
      <c r="N14" s="207"/>
      <c r="O14" s="207"/>
      <c r="P14" s="209"/>
      <c r="Q14" s="209"/>
      <c r="R14" s="11"/>
      <c r="S14" s="15"/>
      <c r="T14" s="16"/>
      <c r="V14" s="17"/>
      <c r="W14" s="14"/>
      <c r="X14" s="15"/>
    </row>
    <row r="15" spans="1:20" ht="23.25">
      <c r="A15" s="18">
        <v>1</v>
      </c>
      <c r="B15" s="18">
        <v>2</v>
      </c>
      <c r="C15" s="18">
        <v>3</v>
      </c>
      <c r="D15" s="18">
        <v>4</v>
      </c>
      <c r="E15" s="18" t="s">
        <v>21</v>
      </c>
      <c r="F15" s="18">
        <v>5</v>
      </c>
      <c r="G15" s="18">
        <v>6</v>
      </c>
      <c r="H15" s="18">
        <v>7</v>
      </c>
      <c r="I15" s="18">
        <v>8</v>
      </c>
      <c r="J15" s="18">
        <v>9</v>
      </c>
      <c r="K15" s="18">
        <v>10</v>
      </c>
      <c r="L15" s="18">
        <v>11</v>
      </c>
      <c r="M15" s="19">
        <v>12</v>
      </c>
      <c r="N15" s="20"/>
      <c r="O15" s="18">
        <v>13</v>
      </c>
      <c r="P15" s="18">
        <v>14</v>
      </c>
      <c r="Q15" s="18">
        <v>15</v>
      </c>
      <c r="R15" s="21"/>
      <c r="T15" s="22"/>
    </row>
    <row r="16" spans="1:20" ht="24" customHeight="1">
      <c r="A16" s="23"/>
      <c r="B16" s="218" t="s">
        <v>22</v>
      </c>
      <c r="C16" s="218"/>
      <c r="D16" s="218"/>
      <c r="E16" s="24"/>
      <c r="F16" s="25">
        <f>SUM(F17)</f>
        <v>166385</v>
      </c>
      <c r="G16" s="25">
        <f>SUM(G17)</f>
        <v>100791</v>
      </c>
      <c r="H16" s="25">
        <f aca="true" t="shared" si="0" ref="H16:P16">SUM(H17)</f>
        <v>100791</v>
      </c>
      <c r="I16" s="25"/>
      <c r="J16" s="25">
        <f t="shared" si="0"/>
        <v>0</v>
      </c>
      <c r="K16" s="25"/>
      <c r="L16" s="25">
        <f t="shared" si="0"/>
        <v>0</v>
      </c>
      <c r="M16" s="25">
        <f t="shared" si="0"/>
        <v>0</v>
      </c>
      <c r="N16" s="25"/>
      <c r="O16" s="25">
        <f t="shared" si="0"/>
        <v>0</v>
      </c>
      <c r="P16" s="25">
        <f t="shared" si="0"/>
        <v>0</v>
      </c>
      <c r="Q16" s="23" t="s">
        <v>23</v>
      </c>
      <c r="R16" s="21"/>
      <c r="T16" s="22"/>
    </row>
    <row r="17" spans="1:20" ht="46.5">
      <c r="A17" s="26" t="s">
        <v>24</v>
      </c>
      <c r="B17" s="26">
        <v>710</v>
      </c>
      <c r="C17" s="26">
        <v>71004</v>
      </c>
      <c r="D17" s="27" t="s">
        <v>25</v>
      </c>
      <c r="E17" s="28" t="s">
        <v>26</v>
      </c>
      <c r="F17" s="29">
        <v>166385</v>
      </c>
      <c r="G17" s="25">
        <f>SUM(H17+L17+O17+P17)</f>
        <v>100791</v>
      </c>
      <c r="H17" s="30">
        <v>100791</v>
      </c>
      <c r="I17" s="30"/>
      <c r="J17" s="26"/>
      <c r="K17" s="26"/>
      <c r="L17" s="26"/>
      <c r="M17" s="26"/>
      <c r="N17" s="26"/>
      <c r="O17" s="31"/>
      <c r="P17" s="26"/>
      <c r="Q17" s="32" t="s">
        <v>27</v>
      </c>
      <c r="R17" s="21"/>
      <c r="T17" s="22"/>
    </row>
    <row r="18" spans="1:20" ht="24" customHeight="1">
      <c r="A18" s="219" t="s">
        <v>28</v>
      </c>
      <c r="B18" s="219"/>
      <c r="C18" s="219"/>
      <c r="D18" s="219"/>
      <c r="E18" s="219"/>
      <c r="F18" s="25">
        <f aca="true" t="shared" si="1" ref="F18:M18">SUM(F19:F22)</f>
        <v>32682291.009999998</v>
      </c>
      <c r="G18" s="25">
        <f t="shared" si="1"/>
        <v>787235</v>
      </c>
      <c r="H18" s="25">
        <f t="shared" si="1"/>
        <v>807235</v>
      </c>
      <c r="I18" s="25">
        <f t="shared" si="1"/>
        <v>0</v>
      </c>
      <c r="J18" s="25">
        <f t="shared" si="1"/>
        <v>0</v>
      </c>
      <c r="K18" s="25">
        <f t="shared" si="1"/>
        <v>0</v>
      </c>
      <c r="L18" s="25">
        <f t="shared" si="1"/>
        <v>0</v>
      </c>
      <c r="M18" s="25">
        <f t="shared" si="1"/>
        <v>0</v>
      </c>
      <c r="N18" s="220">
        <f>SUM(O19:O22)</f>
        <v>0</v>
      </c>
      <c r="O18" s="220"/>
      <c r="P18" s="25">
        <f>SUM(P19:P22)</f>
        <v>0</v>
      </c>
      <c r="Q18" s="34" t="s">
        <v>23</v>
      </c>
      <c r="R18" s="21"/>
      <c r="T18" s="22"/>
    </row>
    <row r="19" spans="1:22" ht="46.5">
      <c r="A19" s="35" t="s">
        <v>24</v>
      </c>
      <c r="B19" s="33">
        <v>400</v>
      </c>
      <c r="C19" s="33">
        <v>40002</v>
      </c>
      <c r="D19" s="36" t="s">
        <v>29</v>
      </c>
      <c r="E19" s="33" t="s">
        <v>30</v>
      </c>
      <c r="F19" s="25">
        <v>1379099.9</v>
      </c>
      <c r="G19" s="25">
        <f>SUM(H19,I19+L19+O19+P19)</f>
        <v>300000</v>
      </c>
      <c r="H19" s="25">
        <v>300000</v>
      </c>
      <c r="I19" s="25"/>
      <c r="J19" s="25"/>
      <c r="K19" s="25"/>
      <c r="L19" s="25"/>
      <c r="M19" s="25"/>
      <c r="N19" s="25"/>
      <c r="O19" s="25"/>
      <c r="P19" s="25"/>
      <c r="Q19" s="32" t="s">
        <v>27</v>
      </c>
      <c r="R19" s="37"/>
      <c r="S19" s="37"/>
      <c r="T19" s="38"/>
      <c r="U19" s="37"/>
      <c r="V19" s="37"/>
    </row>
    <row r="20" spans="1:23" ht="43.5" customHeight="1">
      <c r="A20" s="32" t="s">
        <v>32</v>
      </c>
      <c r="B20" s="221">
        <v>600</v>
      </c>
      <c r="C20" s="221">
        <v>60016</v>
      </c>
      <c r="D20" s="190" t="s">
        <v>209</v>
      </c>
      <c r="E20" s="33" t="s">
        <v>194</v>
      </c>
      <c r="F20" s="25">
        <v>7025000</v>
      </c>
      <c r="G20" s="25">
        <v>5000</v>
      </c>
      <c r="H20" s="25">
        <v>25000</v>
      </c>
      <c r="I20" s="25"/>
      <c r="J20" s="25"/>
      <c r="K20" s="25"/>
      <c r="L20" s="25">
        <v>0</v>
      </c>
      <c r="M20" s="25">
        <v>0</v>
      </c>
      <c r="N20" s="25"/>
      <c r="O20" s="40"/>
      <c r="P20" s="40">
        <v>0</v>
      </c>
      <c r="Q20" s="34" t="s">
        <v>27</v>
      </c>
      <c r="R20" s="38"/>
      <c r="S20" s="37"/>
      <c r="T20" s="38"/>
      <c r="U20" s="37"/>
      <c r="V20" s="38"/>
      <c r="W20" s="22"/>
    </row>
    <row r="21" spans="1:23" ht="43.5" customHeight="1">
      <c r="A21" s="32" t="s">
        <v>33</v>
      </c>
      <c r="B21" s="221"/>
      <c r="C21" s="222"/>
      <c r="D21" s="39" t="s">
        <v>34</v>
      </c>
      <c r="E21" s="33" t="s">
        <v>35</v>
      </c>
      <c r="F21" s="25">
        <v>7071535</v>
      </c>
      <c r="G21" s="25">
        <f>SUM(H21,I21+L21+O21+P21)</f>
        <v>371535</v>
      </c>
      <c r="H21" s="25">
        <v>371535</v>
      </c>
      <c r="I21" s="25"/>
      <c r="J21" s="25"/>
      <c r="K21" s="25"/>
      <c r="L21" s="25">
        <v>0</v>
      </c>
      <c r="M21" s="25">
        <v>0</v>
      </c>
      <c r="N21" s="25"/>
      <c r="O21" s="40"/>
      <c r="P21" s="40">
        <v>0</v>
      </c>
      <c r="Q21" s="34" t="s">
        <v>27</v>
      </c>
      <c r="R21" s="38"/>
      <c r="S21" s="37"/>
      <c r="T21" s="38"/>
      <c r="U21" s="37"/>
      <c r="V21" s="38"/>
      <c r="W21" s="22"/>
    </row>
    <row r="22" spans="1:22" ht="27" customHeight="1">
      <c r="A22" s="32" t="s">
        <v>38</v>
      </c>
      <c r="B22" s="34">
        <v>900</v>
      </c>
      <c r="C22" s="34">
        <v>90001</v>
      </c>
      <c r="D22" s="39" t="s">
        <v>39</v>
      </c>
      <c r="E22" s="33" t="s">
        <v>40</v>
      </c>
      <c r="F22" s="25">
        <v>17206656.11</v>
      </c>
      <c r="G22" s="25">
        <f>SUM(H22,I22,K22,L22+O22+P22)</f>
        <v>110700</v>
      </c>
      <c r="H22" s="25">
        <v>110700</v>
      </c>
      <c r="I22" s="25"/>
      <c r="J22" s="25"/>
      <c r="K22" s="25"/>
      <c r="L22" s="25">
        <v>0</v>
      </c>
      <c r="M22" s="25"/>
      <c r="N22" s="25"/>
      <c r="O22" s="40"/>
      <c r="P22" s="40">
        <v>0</v>
      </c>
      <c r="Q22" s="34" t="s">
        <v>27</v>
      </c>
      <c r="R22" s="38"/>
      <c r="S22" s="37"/>
      <c r="T22" s="38"/>
      <c r="U22" s="37"/>
      <c r="V22" s="37"/>
    </row>
    <row r="23" spans="1:24" ht="30.75" customHeight="1">
      <c r="A23" s="218" t="s">
        <v>28</v>
      </c>
      <c r="B23" s="218"/>
      <c r="C23" s="218"/>
      <c r="D23" s="218"/>
      <c r="E23" s="218"/>
      <c r="F23" s="41">
        <f>SUM(F19:F22)</f>
        <v>32682291.009999998</v>
      </c>
      <c r="G23" s="41">
        <f>SUM(G19:G22)</f>
        <v>787235</v>
      </c>
      <c r="H23" s="41">
        <f>SUM(H19:H22)</f>
        <v>807235</v>
      </c>
      <c r="I23" s="41">
        <f>SUM(I18)</f>
        <v>0</v>
      </c>
      <c r="J23" s="41">
        <f>SUM(J19:J22)</f>
        <v>0</v>
      </c>
      <c r="K23" s="41">
        <f>SUM(K19:K22)</f>
        <v>0</v>
      </c>
      <c r="L23" s="41">
        <f>SUM(L19:L22)</f>
        <v>0</v>
      </c>
      <c r="M23" s="41">
        <f>SUM(M19:M22)</f>
        <v>0</v>
      </c>
      <c r="N23" s="224">
        <f>SUM(N18)</f>
        <v>0</v>
      </c>
      <c r="O23" s="224"/>
      <c r="P23" s="41">
        <f>SUM(P19:P22)</f>
        <v>0</v>
      </c>
      <c r="Q23" s="225" t="s">
        <v>23</v>
      </c>
      <c r="R23" s="38"/>
      <c r="S23" s="38"/>
      <c r="T23" s="38"/>
      <c r="U23" s="37"/>
      <c r="V23" s="42"/>
      <c r="W23" s="22"/>
      <c r="X23" s="22"/>
    </row>
    <row r="24" spans="1:23" ht="23.25">
      <c r="A24" s="226" t="s">
        <v>42</v>
      </c>
      <c r="B24" s="226"/>
      <c r="C24" s="226"/>
      <c r="D24" s="226"/>
      <c r="E24" s="226"/>
      <c r="F24" s="43">
        <f>SUM(F16,F18)</f>
        <v>32848676.009999998</v>
      </c>
      <c r="G24" s="43">
        <f aca="true" t="shared" si="2" ref="G24:P24">SUM(G16,G18)</f>
        <v>888026</v>
      </c>
      <c r="H24" s="43">
        <f t="shared" si="2"/>
        <v>908026</v>
      </c>
      <c r="I24" s="43">
        <f>SUM(I16,I18)</f>
        <v>0</v>
      </c>
      <c r="J24" s="43">
        <f t="shared" si="2"/>
        <v>0</v>
      </c>
      <c r="K24" s="43">
        <f>SUM(K16,K18)</f>
        <v>0</v>
      </c>
      <c r="L24" s="43">
        <f t="shared" si="2"/>
        <v>0</v>
      </c>
      <c r="M24" s="43">
        <f t="shared" si="2"/>
        <v>0</v>
      </c>
      <c r="N24" s="43"/>
      <c r="O24" s="43">
        <f>SUM(N16,N18)</f>
        <v>0</v>
      </c>
      <c r="P24" s="43">
        <f t="shared" si="2"/>
        <v>0</v>
      </c>
      <c r="Q24" s="225"/>
      <c r="R24" s="38"/>
      <c r="S24" s="38"/>
      <c r="T24" s="38"/>
      <c r="U24" s="38"/>
      <c r="V24" s="44"/>
      <c r="W24" s="22"/>
    </row>
    <row r="25" spans="1:23" ht="18.75" customHeight="1">
      <c r="A25" s="223"/>
      <c r="B25" s="223"/>
      <c r="C25" s="223"/>
      <c r="D25" s="223"/>
      <c r="E25" s="45"/>
      <c r="F25" s="45"/>
      <c r="G25" s="45"/>
      <c r="H25" s="45"/>
      <c r="I25" s="45"/>
      <c r="J25" s="46"/>
      <c r="K25" s="46"/>
      <c r="L25" s="46"/>
      <c r="M25" s="46"/>
      <c r="N25" s="46"/>
      <c r="O25" s="47"/>
      <c r="P25" s="46"/>
      <c r="Q25" s="48"/>
      <c r="R25" s="38"/>
      <c r="S25" s="38"/>
      <c r="T25" s="38"/>
      <c r="U25" s="38"/>
      <c r="V25" s="49"/>
      <c r="W25" s="22"/>
    </row>
    <row r="26" spans="1:23" ht="18.75" customHeight="1">
      <c r="A26" s="45"/>
      <c r="B26" s="45"/>
      <c r="C26" s="45"/>
      <c r="D26" s="45"/>
      <c r="E26" s="45"/>
      <c r="F26" s="45"/>
      <c r="G26" s="45"/>
      <c r="H26" s="45"/>
      <c r="I26" s="45"/>
      <c r="J26" s="46"/>
      <c r="K26" s="46"/>
      <c r="L26" s="46"/>
      <c r="M26" s="46"/>
      <c r="N26" s="46"/>
      <c r="O26" s="47"/>
      <c r="P26" s="46"/>
      <c r="Q26" s="48"/>
      <c r="R26" s="38"/>
      <c r="S26" s="38"/>
      <c r="T26" s="38"/>
      <c r="U26" s="38"/>
      <c r="V26" s="49"/>
      <c r="W26" s="22"/>
    </row>
    <row r="27" spans="1:23" ht="18.75" customHeight="1">
      <c r="A27" s="45"/>
      <c r="B27" s="45"/>
      <c r="C27" s="45"/>
      <c r="D27" s="45"/>
      <c r="E27" s="45"/>
      <c r="F27" s="45"/>
      <c r="G27" s="45"/>
      <c r="H27" s="45"/>
      <c r="I27" s="45"/>
      <c r="J27" s="46"/>
      <c r="K27" s="46"/>
      <c r="L27" s="46"/>
      <c r="M27" s="46"/>
      <c r="N27" s="46"/>
      <c r="O27" s="47"/>
      <c r="P27" s="46"/>
      <c r="Q27" s="48"/>
      <c r="R27" s="38"/>
      <c r="S27" s="38"/>
      <c r="T27" s="38"/>
      <c r="U27" s="38"/>
      <c r="V27" s="49"/>
      <c r="W27" s="22"/>
    </row>
    <row r="28" spans="1:23" ht="21" customHeight="1">
      <c r="A28" s="45"/>
      <c r="B28" s="45"/>
      <c r="C28" s="45"/>
      <c r="D28" s="45"/>
      <c r="E28" s="45"/>
      <c r="F28" s="45"/>
      <c r="G28" s="45"/>
      <c r="H28" s="45"/>
      <c r="I28" s="45"/>
      <c r="J28" s="46"/>
      <c r="K28" s="46"/>
      <c r="L28" s="46"/>
      <c r="M28" s="46"/>
      <c r="N28" s="46"/>
      <c r="O28" s="47"/>
      <c r="P28" s="46"/>
      <c r="Q28" s="48"/>
      <c r="R28" s="38"/>
      <c r="S28" s="38"/>
      <c r="T28" s="38"/>
      <c r="U28" s="38"/>
      <c r="V28" s="49"/>
      <c r="W28" s="22"/>
    </row>
    <row r="29" spans="1:23" ht="17.25" customHeight="1">
      <c r="A29" s="45"/>
      <c r="B29" s="45"/>
      <c r="C29" s="45"/>
      <c r="D29" s="45"/>
      <c r="E29" s="45"/>
      <c r="F29" s="45"/>
      <c r="G29" s="45"/>
      <c r="H29" s="45"/>
      <c r="I29" s="45"/>
      <c r="J29" s="46"/>
      <c r="K29" s="46"/>
      <c r="L29" s="46"/>
      <c r="M29" s="46"/>
      <c r="N29" s="46"/>
      <c r="O29" s="47"/>
      <c r="P29" s="46"/>
      <c r="Q29" s="48"/>
      <c r="R29" s="38"/>
      <c r="S29" s="38"/>
      <c r="T29" s="38"/>
      <c r="U29" s="38"/>
      <c r="V29" s="49"/>
      <c r="W29" s="22"/>
    </row>
    <row r="30" spans="1:19" ht="18.75" customHeight="1">
      <c r="A30" s="45"/>
      <c r="B30" s="45"/>
      <c r="C30" s="45"/>
      <c r="D30" s="45"/>
      <c r="E30" s="45"/>
      <c r="F30" s="45"/>
      <c r="G30" s="45"/>
      <c r="H30" s="45"/>
      <c r="I30" s="45"/>
      <c r="J30" s="50"/>
      <c r="K30" s="50"/>
      <c r="L30" s="50"/>
      <c r="M30" s="50"/>
      <c r="N30" s="50"/>
      <c r="O30" s="50"/>
      <c r="P30" s="50"/>
      <c r="Q30" s="51"/>
      <c r="R30" s="51"/>
      <c r="S30" s="51"/>
    </row>
    <row r="31" spans="1:18" ht="18" customHeight="1">
      <c r="A31" s="52"/>
      <c r="B31" s="52"/>
      <c r="C31" s="52"/>
      <c r="D31" s="53"/>
      <c r="E31" s="54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4"/>
      <c r="R31" s="55"/>
    </row>
    <row r="32" spans="6:18" ht="12.75"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R32" s="22"/>
    </row>
    <row r="33" spans="6:18" ht="12.75"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R33" s="22"/>
    </row>
    <row r="34" spans="6:18" ht="12.75"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6:18" ht="12.75"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R35" s="22"/>
    </row>
    <row r="36" spans="6:20" ht="12.75"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R36" s="22"/>
      <c r="S36" s="22"/>
      <c r="T36" s="22"/>
    </row>
    <row r="37" spans="6:21" ht="12.75"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R37" s="22"/>
      <c r="S37" s="22"/>
      <c r="T37" s="22"/>
      <c r="U37" s="22"/>
    </row>
    <row r="40" spans="7:16" ht="12.75"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7:16" ht="12.75"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7:16" ht="12.75"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7:16" ht="12.75"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ht="12.75">
      <c r="G44" s="22"/>
    </row>
    <row r="45" ht="12.75">
      <c r="G45" s="22"/>
    </row>
    <row r="46" spans="5:17" ht="12.75">
      <c r="E46" s="56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5:17" ht="12.75">
      <c r="E47" s="56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7:17" ht="12.75"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5:16" ht="12.75">
      <c r="E49" s="57"/>
      <c r="P49" s="58"/>
    </row>
  </sheetData>
  <sheetProtection selectLockedCells="1" selectUnlockedCells="1"/>
  <mergeCells count="37">
    <mergeCell ref="A25:D25"/>
    <mergeCell ref="A23:E23"/>
    <mergeCell ref="N23:O23"/>
    <mergeCell ref="Q23:Q24"/>
    <mergeCell ref="A24:E24"/>
    <mergeCell ref="B16:D16"/>
    <mergeCell ref="A18:E18"/>
    <mergeCell ref="N18:O18"/>
    <mergeCell ref="B20:B21"/>
    <mergeCell ref="C20:C21"/>
    <mergeCell ref="U11:U13"/>
    <mergeCell ref="V11:V13"/>
    <mergeCell ref="M12:M14"/>
    <mergeCell ref="R13:S13"/>
    <mergeCell ref="R9:T9"/>
    <mergeCell ref="G10:G14"/>
    <mergeCell ref="H10:P10"/>
    <mergeCell ref="H11:H14"/>
    <mergeCell ref="I11:I14"/>
    <mergeCell ref="J11:J14"/>
    <mergeCell ref="K11:K14"/>
    <mergeCell ref="L11:L14"/>
    <mergeCell ref="N11:O14"/>
    <mergeCell ref="P11:P14"/>
    <mergeCell ref="A7:Q7"/>
    <mergeCell ref="A9:A14"/>
    <mergeCell ref="B9:B14"/>
    <mergeCell ref="C9:C14"/>
    <mergeCell ref="D9:D14"/>
    <mergeCell ref="E9:E14"/>
    <mergeCell ref="F9:F14"/>
    <mergeCell ref="G9:P9"/>
    <mergeCell ref="Q9:Q14"/>
    <mergeCell ref="O1:P1"/>
    <mergeCell ref="O2:Q2"/>
    <mergeCell ref="O3:Q3"/>
    <mergeCell ref="O4:Q4"/>
  </mergeCells>
  <printOptions/>
  <pageMargins left="0" right="0" top="0" bottom="0" header="0.5118055555555555" footer="0.5118055555555555"/>
  <pageSetup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SheetLayoutView="100" workbookViewId="0" topLeftCell="A10">
      <selection activeCell="D16" sqref="D16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125" style="0" customWidth="1"/>
    <col min="4" max="4" width="47.25390625" style="0" customWidth="1"/>
    <col min="5" max="5" width="11.125" style="0" customWidth="1"/>
    <col min="6" max="6" width="10.00390625" style="0" bestFit="1" customWidth="1"/>
    <col min="7" max="8" width="12.75390625" style="0" customWidth="1"/>
    <col min="10" max="10" width="10.25390625" style="0" customWidth="1"/>
    <col min="11" max="11" width="3.00390625" style="0" customWidth="1"/>
    <col min="12" max="12" width="11.75390625" style="0" bestFit="1" customWidth="1"/>
    <col min="13" max="13" width="11.375" style="0" customWidth="1"/>
    <col min="14" max="14" width="12.875" style="0" customWidth="1"/>
  </cols>
  <sheetData>
    <row r="1" spans="1:14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59" t="s">
        <v>43</v>
      </c>
    </row>
    <row r="2" spans="1:14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198" t="s">
        <v>198</v>
      </c>
      <c r="M2" s="198"/>
      <c r="N2" s="198"/>
    </row>
    <row r="3" spans="1:14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199" t="s">
        <v>1</v>
      </c>
      <c r="M3" s="199"/>
      <c r="N3" s="199"/>
    </row>
    <row r="4" spans="1:14" ht="15">
      <c r="A4" s="45"/>
      <c r="B4" s="45"/>
      <c r="C4" s="45"/>
      <c r="D4" s="45"/>
      <c r="E4" s="45"/>
      <c r="F4" s="8"/>
      <c r="G4" s="45"/>
      <c r="H4" s="45"/>
      <c r="I4" s="45"/>
      <c r="J4" s="45"/>
      <c r="K4" s="45"/>
      <c r="L4" s="45"/>
      <c r="M4" s="200" t="s">
        <v>208</v>
      </c>
      <c r="N4" s="200"/>
    </row>
    <row r="5" spans="1:14" ht="15">
      <c r="A5" s="45"/>
      <c r="B5" s="177" t="s">
        <v>199</v>
      </c>
      <c r="C5" s="177"/>
      <c r="D5" s="45"/>
      <c r="E5" s="45"/>
      <c r="F5" s="8"/>
      <c r="G5" s="45"/>
      <c r="H5" s="45"/>
      <c r="I5" s="45"/>
      <c r="J5" s="45"/>
      <c r="K5" s="45"/>
      <c r="L5" s="45"/>
      <c r="M5" s="60"/>
      <c r="N5" s="61"/>
    </row>
    <row r="6" spans="1:14" ht="12.75" customHeight="1">
      <c r="A6" s="201" t="s">
        <v>200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ht="18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3" t="s">
        <v>2</v>
      </c>
    </row>
    <row r="8" spans="1:14" ht="12.75" customHeight="1">
      <c r="A8" s="183" t="s">
        <v>3</v>
      </c>
      <c r="B8" s="184" t="s">
        <v>4</v>
      </c>
      <c r="C8" s="184" t="s">
        <v>5</v>
      </c>
      <c r="D8" s="185" t="s">
        <v>44</v>
      </c>
      <c r="E8" s="182" t="s">
        <v>9</v>
      </c>
      <c r="F8" s="182"/>
      <c r="G8" s="182"/>
      <c r="H8" s="182"/>
      <c r="I8" s="182"/>
      <c r="J8" s="182"/>
      <c r="K8" s="182"/>
      <c r="L8" s="182"/>
      <c r="M8" s="182"/>
      <c r="N8" s="187" t="s">
        <v>10</v>
      </c>
    </row>
    <row r="9" spans="1:14" ht="12.75" customHeight="1">
      <c r="A9" s="183"/>
      <c r="B9" s="184"/>
      <c r="C9" s="184"/>
      <c r="D9" s="185"/>
      <c r="E9" s="185" t="s">
        <v>207</v>
      </c>
      <c r="F9" s="182" t="s">
        <v>11</v>
      </c>
      <c r="G9" s="182"/>
      <c r="H9" s="182"/>
      <c r="I9" s="182"/>
      <c r="J9" s="182"/>
      <c r="K9" s="182"/>
      <c r="L9" s="182"/>
      <c r="M9" s="182"/>
      <c r="N9" s="187"/>
    </row>
    <row r="10" spans="1:14" ht="12.75" customHeight="1">
      <c r="A10" s="183"/>
      <c r="B10" s="184"/>
      <c r="C10" s="184"/>
      <c r="D10" s="185"/>
      <c r="E10" s="185"/>
      <c r="F10" s="182" t="s">
        <v>12</v>
      </c>
      <c r="G10" s="188" t="s">
        <v>45</v>
      </c>
      <c r="H10" s="212" t="s">
        <v>224</v>
      </c>
      <c r="I10" s="185" t="s">
        <v>46</v>
      </c>
      <c r="J10" s="64" t="s">
        <v>47</v>
      </c>
      <c r="K10" s="185" t="s">
        <v>48</v>
      </c>
      <c r="L10" s="185"/>
      <c r="M10" s="185" t="s">
        <v>19</v>
      </c>
      <c r="N10" s="187"/>
    </row>
    <row r="11" spans="1:14" ht="12.75" customHeight="1">
      <c r="A11" s="183"/>
      <c r="B11" s="184"/>
      <c r="C11" s="184"/>
      <c r="D11" s="185"/>
      <c r="E11" s="185"/>
      <c r="F11" s="182"/>
      <c r="G11" s="188"/>
      <c r="H11" s="212"/>
      <c r="I11" s="185"/>
      <c r="J11" s="182" t="s">
        <v>20</v>
      </c>
      <c r="K11" s="185"/>
      <c r="L11" s="185"/>
      <c r="M11" s="185"/>
      <c r="N11" s="187"/>
    </row>
    <row r="12" spans="1:14" ht="12.75">
      <c r="A12" s="183"/>
      <c r="B12" s="184"/>
      <c r="C12" s="184"/>
      <c r="D12" s="185"/>
      <c r="E12" s="185"/>
      <c r="F12" s="182"/>
      <c r="G12" s="188"/>
      <c r="H12" s="212"/>
      <c r="I12" s="185"/>
      <c r="J12" s="182"/>
      <c r="K12" s="185"/>
      <c r="L12" s="185"/>
      <c r="M12" s="185"/>
      <c r="N12" s="187"/>
    </row>
    <row r="13" spans="1:14" ht="81.75" customHeight="1">
      <c r="A13" s="183"/>
      <c r="B13" s="184"/>
      <c r="C13" s="184"/>
      <c r="D13" s="185"/>
      <c r="E13" s="185"/>
      <c r="F13" s="182"/>
      <c r="G13" s="188"/>
      <c r="H13" s="212"/>
      <c r="I13" s="185"/>
      <c r="J13" s="182"/>
      <c r="K13" s="185"/>
      <c r="L13" s="185"/>
      <c r="M13" s="185"/>
      <c r="N13" s="187"/>
    </row>
    <row r="14" spans="1:14" ht="12.75">
      <c r="A14" s="65">
        <v>1</v>
      </c>
      <c r="B14" s="65">
        <v>2</v>
      </c>
      <c r="C14" s="65">
        <v>3</v>
      </c>
      <c r="D14" s="65">
        <v>4</v>
      </c>
      <c r="E14" s="65">
        <v>5</v>
      </c>
      <c r="F14" s="65">
        <v>6</v>
      </c>
      <c r="G14" s="65">
        <v>7</v>
      </c>
      <c r="H14" s="65"/>
      <c r="I14" s="65">
        <v>8</v>
      </c>
      <c r="J14" s="65">
        <v>9</v>
      </c>
      <c r="K14" s="65"/>
      <c r="L14" s="65">
        <v>10</v>
      </c>
      <c r="M14" s="65">
        <v>11</v>
      </c>
      <c r="N14" s="65">
        <v>12</v>
      </c>
    </row>
    <row r="15" spans="1:14" ht="22.5">
      <c r="A15" s="66" t="s">
        <v>24</v>
      </c>
      <c r="B15" s="227">
        <v>600</v>
      </c>
      <c r="C15" s="66">
        <v>60016</v>
      </c>
      <c r="D15" s="67" t="s">
        <v>197</v>
      </c>
      <c r="E15" s="68">
        <f>SUM(F15:J15,L15:M15)</f>
        <v>5250000</v>
      </c>
      <c r="F15" s="176">
        <v>310000</v>
      </c>
      <c r="G15" s="70"/>
      <c r="H15" s="70">
        <v>4940000</v>
      </c>
      <c r="I15" s="70"/>
      <c r="J15" s="70"/>
      <c r="K15" s="69" t="s">
        <v>196</v>
      </c>
      <c r="L15" s="70">
        <v>0</v>
      </c>
      <c r="M15" s="70"/>
      <c r="N15" s="71" t="s">
        <v>50</v>
      </c>
    </row>
    <row r="16" spans="1:14" ht="48.75" customHeight="1">
      <c r="A16" s="72" t="s">
        <v>31</v>
      </c>
      <c r="B16" s="228"/>
      <c r="C16" s="74">
        <v>60017</v>
      </c>
      <c r="D16" s="75" t="s">
        <v>210</v>
      </c>
      <c r="E16" s="68">
        <f>SUM(F16:J16,L16:M16)</f>
        <v>100000</v>
      </c>
      <c r="F16" s="68">
        <v>57000</v>
      </c>
      <c r="G16" s="193"/>
      <c r="H16" s="193"/>
      <c r="I16" s="193"/>
      <c r="J16" s="193"/>
      <c r="K16" s="192" t="s">
        <v>211</v>
      </c>
      <c r="L16" s="191">
        <v>43000</v>
      </c>
      <c r="M16" s="191"/>
      <c r="N16" s="71" t="s">
        <v>50</v>
      </c>
    </row>
    <row r="17" spans="1:14" ht="48.75" customHeight="1">
      <c r="A17" s="72" t="s">
        <v>32</v>
      </c>
      <c r="B17" s="73">
        <v>630</v>
      </c>
      <c r="C17" s="74">
        <v>63003</v>
      </c>
      <c r="D17" s="75" t="s">
        <v>212</v>
      </c>
      <c r="E17" s="68">
        <f aca="true" t="shared" si="0" ref="E17:E22">SUM(F17:J17,L17:M17)</f>
        <v>5198000</v>
      </c>
      <c r="F17" s="68">
        <v>200000</v>
      </c>
      <c r="G17" s="193"/>
      <c r="H17" s="193">
        <v>4998000</v>
      </c>
      <c r="I17" s="193"/>
      <c r="J17" s="193"/>
      <c r="K17" s="76" t="s">
        <v>49</v>
      </c>
      <c r="L17" s="191"/>
      <c r="M17" s="191"/>
      <c r="N17" s="71" t="s">
        <v>50</v>
      </c>
    </row>
    <row r="18" spans="1:14" ht="48.75" customHeight="1">
      <c r="A18" s="72" t="s">
        <v>33</v>
      </c>
      <c r="B18" s="229">
        <v>900</v>
      </c>
      <c r="C18" s="195">
        <v>90005</v>
      </c>
      <c r="D18" s="194" t="s">
        <v>214</v>
      </c>
      <c r="E18" s="68">
        <f t="shared" si="0"/>
        <v>435000</v>
      </c>
      <c r="F18" s="68">
        <v>435000</v>
      </c>
      <c r="G18" s="193"/>
      <c r="H18" s="193"/>
      <c r="I18" s="193"/>
      <c r="J18" s="193"/>
      <c r="K18" s="76" t="s">
        <v>49</v>
      </c>
      <c r="L18" s="191"/>
      <c r="M18" s="191"/>
      <c r="N18" s="71" t="s">
        <v>50</v>
      </c>
    </row>
    <row r="19" spans="1:14" ht="48.75" customHeight="1">
      <c r="A19" s="72" t="s">
        <v>36</v>
      </c>
      <c r="B19" s="230"/>
      <c r="C19" s="196"/>
      <c r="D19" s="202" t="s">
        <v>215</v>
      </c>
      <c r="E19" s="68">
        <f t="shared" si="0"/>
        <v>3200000</v>
      </c>
      <c r="F19" s="68">
        <v>1450000</v>
      </c>
      <c r="G19" s="193"/>
      <c r="H19" s="193"/>
      <c r="I19" s="193"/>
      <c r="J19" s="193"/>
      <c r="K19" s="192" t="s">
        <v>213</v>
      </c>
      <c r="L19" s="191">
        <v>1750000</v>
      </c>
      <c r="M19" s="191">
        <v>0</v>
      </c>
      <c r="N19" s="71" t="s">
        <v>50</v>
      </c>
    </row>
    <row r="20" spans="1:14" ht="48.75" customHeight="1">
      <c r="A20" s="72" t="s">
        <v>37</v>
      </c>
      <c r="B20" s="231"/>
      <c r="C20" s="74">
        <v>90015</v>
      </c>
      <c r="D20" s="202" t="s">
        <v>216</v>
      </c>
      <c r="E20" s="68">
        <f t="shared" si="0"/>
        <v>20000</v>
      </c>
      <c r="F20" s="68">
        <v>20000</v>
      </c>
      <c r="G20" s="193"/>
      <c r="H20" s="193"/>
      <c r="I20" s="193"/>
      <c r="J20" s="193"/>
      <c r="K20" s="76" t="s">
        <v>49</v>
      </c>
      <c r="L20" s="191"/>
      <c r="M20" s="191"/>
      <c r="N20" s="71" t="s">
        <v>50</v>
      </c>
    </row>
    <row r="21" spans="1:14" ht="48.75" customHeight="1">
      <c r="A21" s="72" t="s">
        <v>38</v>
      </c>
      <c r="B21" s="229">
        <v>926</v>
      </c>
      <c r="C21" s="229">
        <v>92695</v>
      </c>
      <c r="D21" s="194" t="s">
        <v>217</v>
      </c>
      <c r="E21" s="68">
        <f t="shared" si="0"/>
        <v>15390.19</v>
      </c>
      <c r="F21" s="68">
        <v>15390.19</v>
      </c>
      <c r="G21" s="193"/>
      <c r="H21" s="193"/>
      <c r="I21" s="193"/>
      <c r="J21" s="193"/>
      <c r="K21" s="76" t="s">
        <v>49</v>
      </c>
      <c r="L21" s="191"/>
      <c r="M21" s="191"/>
      <c r="N21" s="71" t="s">
        <v>50</v>
      </c>
    </row>
    <row r="22" spans="1:14" ht="48.75" customHeight="1">
      <c r="A22" s="72" t="s">
        <v>127</v>
      </c>
      <c r="B22" s="197"/>
      <c r="C22" s="197"/>
      <c r="D22" s="202" t="s">
        <v>218</v>
      </c>
      <c r="E22" s="68">
        <f t="shared" si="0"/>
        <v>12054</v>
      </c>
      <c r="F22" s="68">
        <v>12054</v>
      </c>
      <c r="G22" s="193"/>
      <c r="H22" s="193"/>
      <c r="I22" s="193"/>
      <c r="J22" s="193"/>
      <c r="K22" s="76" t="s">
        <v>49</v>
      </c>
      <c r="L22" s="191"/>
      <c r="M22" s="191"/>
      <c r="N22" s="71" t="s">
        <v>50</v>
      </c>
    </row>
    <row r="23" spans="1:14" ht="12.75">
      <c r="A23" s="186" t="s">
        <v>51</v>
      </c>
      <c r="B23" s="186"/>
      <c r="C23" s="186"/>
      <c r="D23" s="186"/>
      <c r="E23" s="77">
        <f aca="true" t="shared" si="1" ref="E23:J23">SUM(E15:E22)</f>
        <v>14230444.19</v>
      </c>
      <c r="F23" s="77">
        <f t="shared" si="1"/>
        <v>2499444.19</v>
      </c>
      <c r="G23" s="77">
        <f t="shared" si="1"/>
        <v>0</v>
      </c>
      <c r="H23" s="77">
        <f t="shared" si="1"/>
        <v>9938000</v>
      </c>
      <c r="I23" s="77">
        <f t="shared" si="1"/>
        <v>0</v>
      </c>
      <c r="J23" s="77">
        <f t="shared" si="1"/>
        <v>0</v>
      </c>
      <c r="K23" s="71"/>
      <c r="L23" s="77">
        <f>SUM(L15:L22)</f>
        <v>1793000</v>
      </c>
      <c r="M23" s="77">
        <f>SUM(M15:M22)</f>
        <v>0</v>
      </c>
      <c r="N23" s="78" t="s">
        <v>52</v>
      </c>
    </row>
    <row r="24" spans="1:14" ht="14.25">
      <c r="A24" s="79" t="s">
        <v>53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4.25">
      <c r="A25" s="79" t="s">
        <v>54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12.75">
      <c r="A26" s="45" t="s">
        <v>55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4" ht="12.75">
      <c r="A27" s="45" t="s">
        <v>195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12.75">
      <c r="A28" s="45" t="s">
        <v>56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45" t="s">
        <v>57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ht="12.7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4:5" ht="12.75">
      <c r="D31" s="57"/>
      <c r="E31" s="81"/>
    </row>
    <row r="32" spans="4:5" ht="12.75">
      <c r="D32" s="57"/>
      <c r="E32" s="81"/>
    </row>
    <row r="33" spans="4:5" ht="12.75">
      <c r="D33" s="57"/>
      <c r="E33" s="81"/>
    </row>
    <row r="34" spans="4:5" ht="12.75">
      <c r="D34" s="57"/>
      <c r="E34" s="81"/>
    </row>
    <row r="35" ht="12.75">
      <c r="E35" s="81"/>
    </row>
  </sheetData>
  <sheetProtection selectLockedCells="1" selectUnlockedCells="1"/>
  <mergeCells count="25">
    <mergeCell ref="A23:D23"/>
    <mergeCell ref="E8:M8"/>
    <mergeCell ref="N8:N13"/>
    <mergeCell ref="E9:E13"/>
    <mergeCell ref="F9:M9"/>
    <mergeCell ref="F10:F13"/>
    <mergeCell ref="G10:G13"/>
    <mergeCell ref="I10:I13"/>
    <mergeCell ref="K10:L13"/>
    <mergeCell ref="M10:M13"/>
    <mergeCell ref="J11:J13"/>
    <mergeCell ref="A8:A13"/>
    <mergeCell ref="B8:B13"/>
    <mergeCell ref="C8:C13"/>
    <mergeCell ref="D8:D13"/>
    <mergeCell ref="H10:H13"/>
    <mergeCell ref="L2:N2"/>
    <mergeCell ref="L3:N3"/>
    <mergeCell ref="M4:N4"/>
    <mergeCell ref="A6:N6"/>
    <mergeCell ref="B15:B16"/>
    <mergeCell ref="B18:B20"/>
    <mergeCell ref="C18:C19"/>
    <mergeCell ref="B21:B22"/>
    <mergeCell ref="C21:C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workbookViewId="0" topLeftCell="A1">
      <selection activeCell="A6" sqref="A6:D6"/>
    </sheetView>
  </sheetViews>
  <sheetFormatPr defaultColWidth="9.00390625" defaultRowHeight="12.75"/>
  <cols>
    <col min="1" max="1" width="4.625" style="0" customWidth="1"/>
    <col min="2" max="2" width="114.25390625" style="0" customWidth="1"/>
    <col min="3" max="3" width="14.375" style="0" customWidth="1"/>
    <col min="4" max="4" width="18.25390625" style="0" customWidth="1"/>
  </cols>
  <sheetData>
    <row r="1" spans="1:4" ht="15.75">
      <c r="A1" s="8"/>
      <c r="B1" s="8"/>
      <c r="C1" s="8"/>
      <c r="D1" s="82" t="s">
        <v>201</v>
      </c>
    </row>
    <row r="2" spans="1:4" ht="15">
      <c r="A2" s="8"/>
      <c r="B2" s="8"/>
      <c r="C2" s="181" t="s">
        <v>202</v>
      </c>
      <c r="D2" s="232"/>
    </row>
    <row r="3" spans="1:4" ht="15.75">
      <c r="A3" s="8"/>
      <c r="B3" s="233" t="s">
        <v>58</v>
      </c>
      <c r="C3" s="233"/>
      <c r="D3" s="233"/>
    </row>
    <row r="4" spans="1:4" ht="15.75">
      <c r="A4" s="8"/>
      <c r="B4" s="84"/>
      <c r="C4" s="233" t="s">
        <v>203</v>
      </c>
      <c r="D4" s="233"/>
    </row>
    <row r="5" spans="1:4" ht="15.75">
      <c r="A5" s="8"/>
      <c r="B5" s="84"/>
      <c r="C5" s="83"/>
      <c r="D5" s="61"/>
    </row>
    <row r="6" spans="1:4" ht="15.75">
      <c r="A6" s="234" t="s">
        <v>223</v>
      </c>
      <c r="B6" s="234"/>
      <c r="C6" s="234"/>
      <c r="D6" s="234"/>
    </row>
    <row r="7" spans="1:4" ht="15">
      <c r="A7" s="8"/>
      <c r="B7" s="8"/>
      <c r="C7" s="8"/>
      <c r="D7" s="85" t="s">
        <v>2</v>
      </c>
    </row>
    <row r="8" spans="1:4" ht="12.75" customHeight="1">
      <c r="A8" s="179" t="s">
        <v>3</v>
      </c>
      <c r="B8" s="179" t="s">
        <v>59</v>
      </c>
      <c r="C8" s="189" t="s">
        <v>60</v>
      </c>
      <c r="D8" s="180" t="s">
        <v>61</v>
      </c>
    </row>
    <row r="9" spans="1:4" ht="12.75">
      <c r="A9" s="179"/>
      <c r="B9" s="179"/>
      <c r="C9" s="179"/>
      <c r="D9" s="180"/>
    </row>
    <row r="10" spans="1:4" ht="15">
      <c r="A10" s="86">
        <v>1</v>
      </c>
      <c r="B10" s="86">
        <v>2</v>
      </c>
      <c r="C10" s="86">
        <v>3</v>
      </c>
      <c r="D10" s="87">
        <v>4</v>
      </c>
    </row>
    <row r="11" spans="1:4" ht="15.75" customHeight="1">
      <c r="A11" s="235" t="s">
        <v>62</v>
      </c>
      <c r="B11" s="235"/>
      <c r="C11" s="86"/>
      <c r="D11" s="89">
        <f>SUM(D12:D30)</f>
        <v>6043290.08</v>
      </c>
    </row>
    <row r="12" spans="1:4" ht="15">
      <c r="A12" s="90" t="s">
        <v>24</v>
      </c>
      <c r="B12" s="91" t="s">
        <v>63</v>
      </c>
      <c r="C12" s="86" t="s">
        <v>64</v>
      </c>
      <c r="D12" s="92">
        <v>0</v>
      </c>
    </row>
    <row r="13" spans="1:4" ht="15">
      <c r="A13" s="90" t="s">
        <v>65</v>
      </c>
      <c r="B13" s="93" t="s">
        <v>66</v>
      </c>
      <c r="C13" s="94" t="s">
        <v>64</v>
      </c>
      <c r="D13" s="95"/>
    </row>
    <row r="14" spans="1:4" ht="15">
      <c r="A14" s="90" t="s">
        <v>31</v>
      </c>
      <c r="B14" s="93" t="s">
        <v>67</v>
      </c>
      <c r="C14" s="86" t="s">
        <v>64</v>
      </c>
      <c r="D14" s="96"/>
    </row>
    <row r="15" spans="1:4" ht="30">
      <c r="A15" s="90" t="s">
        <v>32</v>
      </c>
      <c r="B15" s="93" t="s">
        <v>68</v>
      </c>
      <c r="C15" s="86" t="s">
        <v>69</v>
      </c>
      <c r="D15" s="96"/>
    </row>
    <row r="16" spans="1:4" ht="28.5" customHeight="1">
      <c r="A16" s="90" t="s">
        <v>70</v>
      </c>
      <c r="B16" s="93" t="s">
        <v>71</v>
      </c>
      <c r="C16" s="86" t="s">
        <v>72</v>
      </c>
      <c r="D16" s="96"/>
    </row>
    <row r="17" spans="1:4" ht="15">
      <c r="A17" s="90" t="s">
        <v>36</v>
      </c>
      <c r="B17" s="93" t="s">
        <v>73</v>
      </c>
      <c r="C17" s="86" t="s">
        <v>74</v>
      </c>
      <c r="D17" s="96"/>
    </row>
    <row r="18" spans="1:4" ht="15">
      <c r="A18" s="90" t="s">
        <v>75</v>
      </c>
      <c r="B18" s="93" t="s">
        <v>76</v>
      </c>
      <c r="C18" s="86" t="s">
        <v>74</v>
      </c>
      <c r="D18" s="96"/>
    </row>
    <row r="19" spans="1:4" ht="15.75">
      <c r="A19" s="90" t="s">
        <v>37</v>
      </c>
      <c r="B19" s="93" t="s">
        <v>77</v>
      </c>
      <c r="C19" s="86" t="s">
        <v>78</v>
      </c>
      <c r="D19" s="96"/>
    </row>
    <row r="20" spans="1:4" ht="15">
      <c r="A20" s="90" t="s">
        <v>79</v>
      </c>
      <c r="B20" s="93" t="s">
        <v>80</v>
      </c>
      <c r="C20" s="86" t="s">
        <v>78</v>
      </c>
      <c r="D20" s="96"/>
    </row>
    <row r="21" spans="1:4" ht="30">
      <c r="A21" s="90" t="s">
        <v>38</v>
      </c>
      <c r="B21" s="93" t="s">
        <v>81</v>
      </c>
      <c r="C21" s="86" t="s">
        <v>78</v>
      </c>
      <c r="D21" s="96"/>
    </row>
    <row r="22" spans="1:4" ht="34.5" customHeight="1">
      <c r="A22" s="90" t="s">
        <v>41</v>
      </c>
      <c r="B22" s="93" t="s">
        <v>82</v>
      </c>
      <c r="C22" s="88" t="s">
        <v>83</v>
      </c>
      <c r="D22" s="96">
        <v>0</v>
      </c>
    </row>
    <row r="23" spans="1:4" ht="15">
      <c r="A23" s="90" t="s">
        <v>84</v>
      </c>
      <c r="B23" s="93" t="s">
        <v>85</v>
      </c>
      <c r="C23" s="86" t="s">
        <v>86</v>
      </c>
      <c r="D23" s="96"/>
    </row>
    <row r="24" spans="1:4" ht="15">
      <c r="A24" s="90" t="s">
        <v>87</v>
      </c>
      <c r="B24" s="93" t="s">
        <v>88</v>
      </c>
      <c r="C24" s="86" t="s">
        <v>89</v>
      </c>
      <c r="D24" s="96">
        <v>6043290.08</v>
      </c>
    </row>
    <row r="25" spans="1:4" ht="15.75">
      <c r="A25" s="90" t="s">
        <v>90</v>
      </c>
      <c r="B25" s="97" t="s">
        <v>91</v>
      </c>
      <c r="C25" s="86" t="s">
        <v>92</v>
      </c>
      <c r="D25" s="96"/>
    </row>
    <row r="26" spans="1:4" ht="50.25" customHeight="1">
      <c r="A26" s="90" t="s">
        <v>93</v>
      </c>
      <c r="B26" s="93" t="s">
        <v>94</v>
      </c>
      <c r="C26" s="88" t="s">
        <v>95</v>
      </c>
      <c r="D26" s="96">
        <v>0</v>
      </c>
    </row>
    <row r="27" spans="1:4" ht="30.75">
      <c r="A27" s="90" t="s">
        <v>96</v>
      </c>
      <c r="B27" s="97" t="s">
        <v>97</v>
      </c>
      <c r="C27" s="88" t="s">
        <v>98</v>
      </c>
      <c r="D27" s="96"/>
    </row>
    <row r="28" spans="1:4" ht="15">
      <c r="A28" s="90" t="s">
        <v>99</v>
      </c>
      <c r="B28" s="93" t="s">
        <v>100</v>
      </c>
      <c r="C28" s="86" t="s">
        <v>101</v>
      </c>
      <c r="D28" s="96"/>
    </row>
    <row r="29" spans="1:4" ht="15">
      <c r="A29" s="90" t="s">
        <v>102</v>
      </c>
      <c r="B29" s="93" t="s">
        <v>103</v>
      </c>
      <c r="C29" s="86" t="s">
        <v>104</v>
      </c>
      <c r="D29" s="96"/>
    </row>
    <row r="30" spans="1:4" ht="15">
      <c r="A30" s="90" t="s">
        <v>105</v>
      </c>
      <c r="B30" s="93" t="s">
        <v>106</v>
      </c>
      <c r="C30" s="86" t="s">
        <v>107</v>
      </c>
      <c r="D30" s="96"/>
    </row>
    <row r="31" spans="1:4" ht="12.75" customHeight="1">
      <c r="A31" s="213" t="s">
        <v>108</v>
      </c>
      <c r="B31" s="213"/>
      <c r="C31" s="86"/>
      <c r="D31" s="89">
        <f>SUM(D32:D45)</f>
        <v>1899918.26</v>
      </c>
    </row>
    <row r="32" spans="1:4" ht="15">
      <c r="A32" s="90" t="s">
        <v>24</v>
      </c>
      <c r="B32" s="93" t="s">
        <v>109</v>
      </c>
      <c r="C32" s="86" t="s">
        <v>110</v>
      </c>
      <c r="D32" s="89">
        <v>1899918.26</v>
      </c>
    </row>
    <row r="33" spans="1:4" ht="30">
      <c r="A33" s="90" t="s">
        <v>65</v>
      </c>
      <c r="B33" s="93" t="s">
        <v>111</v>
      </c>
      <c r="C33" s="86" t="s">
        <v>110</v>
      </c>
      <c r="D33" s="96"/>
    </row>
    <row r="34" spans="1:4" ht="15.75">
      <c r="A34" s="90" t="s">
        <v>31</v>
      </c>
      <c r="B34" s="97" t="s">
        <v>112</v>
      </c>
      <c r="C34" s="86" t="s">
        <v>110</v>
      </c>
      <c r="D34" s="96"/>
    </row>
    <row r="35" spans="1:4" ht="30">
      <c r="A35" s="90" t="s">
        <v>113</v>
      </c>
      <c r="B35" s="93" t="s">
        <v>114</v>
      </c>
      <c r="C35" s="86" t="s">
        <v>115</v>
      </c>
      <c r="D35" s="89"/>
    </row>
    <row r="36" spans="1:4" ht="15">
      <c r="A36" s="90" t="s">
        <v>70</v>
      </c>
      <c r="B36" s="93" t="s">
        <v>116</v>
      </c>
      <c r="C36" s="86" t="s">
        <v>117</v>
      </c>
      <c r="D36" s="89"/>
    </row>
    <row r="37" spans="1:4" ht="15">
      <c r="A37" s="90" t="s">
        <v>118</v>
      </c>
      <c r="B37" s="93" t="s">
        <v>119</v>
      </c>
      <c r="C37" s="86" t="s">
        <v>120</v>
      </c>
      <c r="D37" s="89"/>
    </row>
    <row r="38" spans="1:4" ht="30">
      <c r="A38" s="90" t="s">
        <v>121</v>
      </c>
      <c r="B38" s="93" t="s">
        <v>122</v>
      </c>
      <c r="C38" s="86" t="s">
        <v>120</v>
      </c>
      <c r="D38" s="89"/>
    </row>
    <row r="39" spans="1:4" ht="15.75">
      <c r="A39" s="90" t="s">
        <v>37</v>
      </c>
      <c r="B39" s="93" t="s">
        <v>123</v>
      </c>
      <c r="C39" s="86" t="s">
        <v>124</v>
      </c>
      <c r="D39" s="96"/>
    </row>
    <row r="40" spans="1:4" ht="30">
      <c r="A40" s="90" t="s">
        <v>79</v>
      </c>
      <c r="B40" s="93" t="s">
        <v>125</v>
      </c>
      <c r="C40" s="86" t="s">
        <v>124</v>
      </c>
      <c r="D40" s="96"/>
    </row>
    <row r="41" spans="1:4" ht="30">
      <c r="A41" s="90" t="s">
        <v>38</v>
      </c>
      <c r="B41" s="93" t="s">
        <v>126</v>
      </c>
      <c r="C41" s="86" t="s">
        <v>124</v>
      </c>
      <c r="D41" s="96"/>
    </row>
    <row r="42" spans="1:4" ht="15.75">
      <c r="A42" s="90" t="s">
        <v>127</v>
      </c>
      <c r="B42" s="97" t="s">
        <v>128</v>
      </c>
      <c r="C42" s="88" t="s">
        <v>129</v>
      </c>
      <c r="D42" s="96"/>
    </row>
    <row r="43" spans="1:4" ht="15.75">
      <c r="A43" s="90" t="s">
        <v>84</v>
      </c>
      <c r="B43" s="97" t="s">
        <v>130</v>
      </c>
      <c r="C43" s="86" t="s">
        <v>131</v>
      </c>
      <c r="D43" s="96"/>
    </row>
    <row r="44" spans="1:4" ht="15.75">
      <c r="A44" s="90" t="s">
        <v>87</v>
      </c>
      <c r="B44" s="97" t="s">
        <v>132</v>
      </c>
      <c r="C44" s="86" t="s">
        <v>101</v>
      </c>
      <c r="D44" s="96"/>
    </row>
    <row r="45" spans="1:4" ht="15">
      <c r="A45" s="90" t="s">
        <v>133</v>
      </c>
      <c r="B45" s="98" t="s">
        <v>134</v>
      </c>
      <c r="C45" s="86" t="s">
        <v>107</v>
      </c>
      <c r="D45" s="96"/>
    </row>
    <row r="47" ht="12.75">
      <c r="D47" s="22"/>
    </row>
  </sheetData>
  <sheetProtection selectLockedCells="1" selectUnlockedCells="1"/>
  <mergeCells count="10">
    <mergeCell ref="A11:B11"/>
    <mergeCell ref="A31:B31"/>
    <mergeCell ref="A8:A9"/>
    <mergeCell ref="B8:B9"/>
    <mergeCell ref="C8:C9"/>
    <mergeCell ref="D8:D9"/>
    <mergeCell ref="C2:D2"/>
    <mergeCell ref="B3:D3"/>
    <mergeCell ref="C4:D4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="200" zoomScaleNormal="200" zoomScaleSheetLayoutView="200" workbookViewId="0" topLeftCell="A1">
      <selection activeCell="A5" sqref="A5:P5"/>
    </sheetView>
  </sheetViews>
  <sheetFormatPr defaultColWidth="9.00390625" defaultRowHeight="12.75"/>
  <cols>
    <col min="1" max="1" width="4.75390625" style="0" customWidth="1"/>
    <col min="2" max="2" width="7.00390625" style="0" customWidth="1"/>
    <col min="3" max="3" width="4.625" style="0" customWidth="1"/>
    <col min="4" max="5" width="10.375" style="0" customWidth="1"/>
    <col min="6" max="6" width="10.00390625" style="0" customWidth="1"/>
    <col min="7" max="7" width="9.75390625" style="0" customWidth="1"/>
    <col min="8" max="8" width="9.25390625" style="0" customWidth="1"/>
    <col min="9" max="9" width="10.00390625" style="0" customWidth="1"/>
    <col min="10" max="10" width="10.25390625" style="0" customWidth="1"/>
    <col min="11" max="16" width="9.25390625" style="0" customWidth="1"/>
  </cols>
  <sheetData>
    <row r="1" spans="1:16" ht="12.7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236" t="s">
        <v>135</v>
      </c>
      <c r="N1" s="236"/>
      <c r="O1" s="100"/>
      <c r="P1" s="100"/>
    </row>
    <row r="2" spans="1:16" ht="15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237" t="s">
        <v>220</v>
      </c>
      <c r="N2" s="237"/>
      <c r="O2" s="237"/>
      <c r="P2" s="237"/>
    </row>
    <row r="3" spans="1:16" ht="15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237" t="s">
        <v>1</v>
      </c>
      <c r="N3" s="237"/>
      <c r="O3" s="237"/>
      <c r="P3" s="237"/>
    </row>
    <row r="4" spans="1:16" ht="15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237" t="s">
        <v>221</v>
      </c>
      <c r="N4" s="237"/>
      <c r="O4" s="237"/>
      <c r="P4" s="237"/>
    </row>
    <row r="5" spans="1:16" ht="12.75" customHeight="1">
      <c r="A5" s="238" t="s">
        <v>222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</row>
    <row r="6" spans="1:16" ht="12.75">
      <c r="A6" s="101"/>
      <c r="B6" s="101"/>
      <c r="C6" s="101"/>
      <c r="D6" s="101"/>
      <c r="E6" s="101"/>
      <c r="F6" s="101"/>
      <c r="G6" s="101"/>
      <c r="H6" s="102"/>
      <c r="I6" s="102"/>
      <c r="J6" s="102"/>
      <c r="K6" s="99"/>
      <c r="L6" s="99"/>
      <c r="M6" s="99"/>
      <c r="N6" s="99"/>
      <c r="O6" s="99"/>
      <c r="P6" s="99"/>
    </row>
    <row r="7" spans="1:16" ht="12.75">
      <c r="A7" s="103"/>
      <c r="B7" s="103"/>
      <c r="C7" s="103"/>
      <c r="D7" s="103"/>
      <c r="E7" s="103"/>
      <c r="F7" s="103"/>
      <c r="G7" s="104"/>
      <c r="H7" s="104"/>
      <c r="I7" s="104"/>
      <c r="J7" s="104"/>
      <c r="K7" s="104"/>
      <c r="L7" s="105"/>
      <c r="M7" s="105"/>
      <c r="N7" s="105"/>
      <c r="O7" s="105"/>
      <c r="P7" s="106" t="s">
        <v>136</v>
      </c>
    </row>
    <row r="8" spans="1:16" ht="12.75" customHeight="1">
      <c r="A8" s="239" t="s">
        <v>4</v>
      </c>
      <c r="B8" s="239" t="s">
        <v>137</v>
      </c>
      <c r="C8" s="239" t="s">
        <v>138</v>
      </c>
      <c r="D8" s="239" t="s">
        <v>139</v>
      </c>
      <c r="E8" s="239" t="s">
        <v>219</v>
      </c>
      <c r="F8" s="239" t="s">
        <v>140</v>
      </c>
      <c r="G8" s="239"/>
      <c r="H8" s="239"/>
      <c r="I8" s="239"/>
      <c r="J8" s="239"/>
      <c r="K8" s="239"/>
      <c r="L8" s="239"/>
      <c r="M8" s="239"/>
      <c r="N8" s="239"/>
      <c r="O8" s="239"/>
      <c r="P8" s="239"/>
    </row>
    <row r="9" spans="1:16" ht="12.75" customHeight="1">
      <c r="A9" s="239"/>
      <c r="B9" s="239"/>
      <c r="C9" s="239"/>
      <c r="D9" s="239"/>
      <c r="E9" s="239"/>
      <c r="F9" s="239" t="s">
        <v>141</v>
      </c>
      <c r="G9" s="239" t="s">
        <v>140</v>
      </c>
      <c r="H9" s="239"/>
      <c r="I9" s="239"/>
      <c r="J9" s="239"/>
      <c r="K9" s="239"/>
      <c r="L9" s="239" t="s">
        <v>142</v>
      </c>
      <c r="M9" s="242" t="s">
        <v>140</v>
      </c>
      <c r="N9" s="242"/>
      <c r="O9" s="242"/>
      <c r="P9" s="242"/>
    </row>
    <row r="10" spans="1:16" ht="12.75" customHeight="1">
      <c r="A10" s="239"/>
      <c r="B10" s="239"/>
      <c r="C10" s="239"/>
      <c r="D10" s="239"/>
      <c r="E10" s="239"/>
      <c r="F10" s="239"/>
      <c r="G10" s="243" t="s">
        <v>143</v>
      </c>
      <c r="H10" s="243"/>
      <c r="I10" s="239" t="s">
        <v>144</v>
      </c>
      <c r="J10" s="239" t="s">
        <v>145</v>
      </c>
      <c r="K10" s="239" t="s">
        <v>146</v>
      </c>
      <c r="L10" s="239"/>
      <c r="M10" s="244" t="s">
        <v>147</v>
      </c>
      <c r="N10" s="108" t="s">
        <v>47</v>
      </c>
      <c r="O10" s="239" t="s">
        <v>148</v>
      </c>
      <c r="P10" s="239" t="s">
        <v>149</v>
      </c>
    </row>
    <row r="11" spans="1:16" ht="120">
      <c r="A11" s="239"/>
      <c r="B11" s="239"/>
      <c r="C11" s="239"/>
      <c r="D11" s="239"/>
      <c r="E11" s="239"/>
      <c r="F11" s="239"/>
      <c r="G11" s="109" t="s">
        <v>150</v>
      </c>
      <c r="H11" s="109" t="s">
        <v>151</v>
      </c>
      <c r="I11" s="239"/>
      <c r="J11" s="239"/>
      <c r="K11" s="239"/>
      <c r="L11" s="239"/>
      <c r="M11" s="244"/>
      <c r="N11" s="107" t="s">
        <v>152</v>
      </c>
      <c r="O11" s="239"/>
      <c r="P11" s="239"/>
    </row>
    <row r="12" spans="1:16" ht="12.75">
      <c r="A12" s="110">
        <v>1</v>
      </c>
      <c r="B12" s="110">
        <v>2</v>
      </c>
      <c r="C12" s="110">
        <v>3</v>
      </c>
      <c r="D12" s="110">
        <v>4</v>
      </c>
      <c r="E12" s="111">
        <v>5</v>
      </c>
      <c r="F12" s="111">
        <v>6</v>
      </c>
      <c r="G12" s="110">
        <v>7</v>
      </c>
      <c r="H12" s="110">
        <v>8</v>
      </c>
      <c r="I12" s="110">
        <v>9</v>
      </c>
      <c r="J12" s="110">
        <v>10</v>
      </c>
      <c r="K12" s="110">
        <v>11</v>
      </c>
      <c r="L12" s="110">
        <v>12</v>
      </c>
      <c r="M12" s="110">
        <v>13</v>
      </c>
      <c r="N12" s="110">
        <v>14</v>
      </c>
      <c r="O12" s="110">
        <v>15</v>
      </c>
      <c r="P12" s="110">
        <v>16</v>
      </c>
    </row>
    <row r="13" spans="1:16" ht="12.75">
      <c r="A13" s="112">
        <v>750</v>
      </c>
      <c r="B13" s="112">
        <v>75011</v>
      </c>
      <c r="C13" s="112">
        <v>2010</v>
      </c>
      <c r="D13" s="113">
        <v>103825</v>
      </c>
      <c r="E13" s="113">
        <f aca="true" t="shared" si="0" ref="E13:E18">SUM(F13,L13)</f>
        <v>103825</v>
      </c>
      <c r="F13" s="113">
        <f aca="true" t="shared" si="1" ref="F13:F18">SUM(G13:K13)</f>
        <v>103825</v>
      </c>
      <c r="G13" s="113">
        <v>103825</v>
      </c>
      <c r="H13" s="113"/>
      <c r="I13" s="113"/>
      <c r="J13" s="113"/>
      <c r="K13" s="113"/>
      <c r="L13" s="114">
        <f aca="true" t="shared" si="2" ref="L13:L18">SUM(M13,N13,O13,P13)</f>
        <v>0</v>
      </c>
      <c r="M13" s="114"/>
      <c r="N13" s="114"/>
      <c r="O13" s="114"/>
      <c r="P13" s="114"/>
    </row>
    <row r="14" spans="1:16" ht="12.75">
      <c r="A14" s="115">
        <v>751</v>
      </c>
      <c r="B14" s="115">
        <v>75101</v>
      </c>
      <c r="C14" s="115">
        <v>2010</v>
      </c>
      <c r="D14" s="116">
        <v>1030</v>
      </c>
      <c r="E14" s="113">
        <f t="shared" si="0"/>
        <v>1030</v>
      </c>
      <c r="F14" s="113">
        <f t="shared" si="1"/>
        <v>1030</v>
      </c>
      <c r="G14" s="116"/>
      <c r="H14" s="116">
        <v>1030</v>
      </c>
      <c r="I14" s="116"/>
      <c r="J14" s="116"/>
      <c r="K14" s="116"/>
      <c r="L14" s="114">
        <f t="shared" si="2"/>
        <v>0</v>
      </c>
      <c r="M14" s="117"/>
      <c r="N14" s="117"/>
      <c r="O14" s="117"/>
      <c r="P14" s="117"/>
    </row>
    <row r="15" spans="1:16" ht="12.75">
      <c r="A15" s="115">
        <v>852</v>
      </c>
      <c r="B15" s="115">
        <v>85203</v>
      </c>
      <c r="C15" s="115">
        <v>2010</v>
      </c>
      <c r="D15" s="116">
        <v>771150</v>
      </c>
      <c r="E15" s="113">
        <f t="shared" si="0"/>
        <v>771150</v>
      </c>
      <c r="F15" s="113">
        <f t="shared" si="1"/>
        <v>771150</v>
      </c>
      <c r="G15" s="116"/>
      <c r="H15" s="116"/>
      <c r="I15" s="116">
        <v>771150</v>
      </c>
      <c r="J15" s="116"/>
      <c r="K15" s="116"/>
      <c r="L15" s="114">
        <f t="shared" si="2"/>
        <v>0</v>
      </c>
      <c r="M15" s="117"/>
      <c r="N15" s="117"/>
      <c r="O15" s="117"/>
      <c r="P15" s="117"/>
    </row>
    <row r="16" spans="1:16" ht="12.75">
      <c r="A16" s="240"/>
      <c r="B16" s="118">
        <v>85502</v>
      </c>
      <c r="C16" s="118">
        <v>2010</v>
      </c>
      <c r="D16" s="119">
        <v>2096453</v>
      </c>
      <c r="E16" s="113">
        <f t="shared" si="0"/>
        <v>2096453</v>
      </c>
      <c r="F16" s="113">
        <f t="shared" si="1"/>
        <v>2096453</v>
      </c>
      <c r="G16" s="119">
        <v>225558</v>
      </c>
      <c r="H16" s="119">
        <v>8663</v>
      </c>
      <c r="I16" s="119"/>
      <c r="J16" s="119">
        <v>1862232</v>
      </c>
      <c r="K16" s="119"/>
      <c r="L16" s="114">
        <f t="shared" si="2"/>
        <v>0</v>
      </c>
      <c r="M16" s="120"/>
      <c r="N16" s="120"/>
      <c r="O16" s="120"/>
      <c r="P16" s="120"/>
    </row>
    <row r="17" spans="1:16" ht="12.75">
      <c r="A17" s="240"/>
      <c r="B17" s="118">
        <v>85503</v>
      </c>
      <c r="C17" s="118">
        <v>2010</v>
      </c>
      <c r="D17" s="119">
        <v>42</v>
      </c>
      <c r="E17" s="113">
        <f>SUM(F17,L17)</f>
        <v>42</v>
      </c>
      <c r="F17" s="113">
        <f t="shared" si="1"/>
        <v>42</v>
      </c>
      <c r="G17" s="119"/>
      <c r="H17" s="119">
        <v>42</v>
      </c>
      <c r="I17" s="119"/>
      <c r="J17" s="119"/>
      <c r="K17" s="119"/>
      <c r="L17" s="114"/>
      <c r="M17" s="120"/>
      <c r="N17" s="120"/>
      <c r="O17" s="120"/>
      <c r="P17" s="120"/>
    </row>
    <row r="18" spans="1:16" ht="12.75">
      <c r="A18" s="240"/>
      <c r="B18" s="118">
        <v>85513</v>
      </c>
      <c r="C18" s="118">
        <v>2010</v>
      </c>
      <c r="D18" s="119">
        <v>36137</v>
      </c>
      <c r="E18" s="113">
        <f t="shared" si="0"/>
        <v>36137</v>
      </c>
      <c r="F18" s="113">
        <f t="shared" si="1"/>
        <v>36137</v>
      </c>
      <c r="G18" s="119"/>
      <c r="H18" s="119">
        <v>36137</v>
      </c>
      <c r="I18" s="119"/>
      <c r="J18" s="119"/>
      <c r="K18" s="119"/>
      <c r="L18" s="114">
        <f t="shared" si="2"/>
        <v>0</v>
      </c>
      <c r="M18" s="120"/>
      <c r="N18" s="120"/>
      <c r="O18" s="120"/>
      <c r="P18" s="120"/>
    </row>
    <row r="19" spans="1:16" ht="12.75" customHeight="1">
      <c r="A19" s="241" t="s">
        <v>42</v>
      </c>
      <c r="B19" s="241"/>
      <c r="C19" s="241"/>
      <c r="D19" s="121">
        <f aca="true" t="shared" si="3" ref="D19:N19">SUM(D13:D18)</f>
        <v>3008637</v>
      </c>
      <c r="E19" s="121">
        <f t="shared" si="3"/>
        <v>3008637</v>
      </c>
      <c r="F19" s="121">
        <f t="shared" si="3"/>
        <v>3008637</v>
      </c>
      <c r="G19" s="121">
        <f t="shared" si="3"/>
        <v>329383</v>
      </c>
      <c r="H19" s="121">
        <f t="shared" si="3"/>
        <v>45872</v>
      </c>
      <c r="I19" s="121">
        <f t="shared" si="3"/>
        <v>771150</v>
      </c>
      <c r="J19" s="121">
        <f t="shared" si="3"/>
        <v>1862232</v>
      </c>
      <c r="K19" s="121">
        <f t="shared" si="3"/>
        <v>0</v>
      </c>
      <c r="L19" s="121">
        <f t="shared" si="3"/>
        <v>0</v>
      </c>
      <c r="M19" s="121">
        <f t="shared" si="3"/>
        <v>0</v>
      </c>
      <c r="N19" s="121">
        <f t="shared" si="3"/>
        <v>0</v>
      </c>
      <c r="O19" s="121">
        <f>SUM(O13:O16)</f>
        <v>0</v>
      </c>
      <c r="P19" s="121">
        <f>SUM(P13:P16)</f>
        <v>0</v>
      </c>
    </row>
  </sheetData>
  <sheetProtection selectLockedCells="1" selectUnlockedCells="1"/>
  <mergeCells count="24">
    <mergeCell ref="A16:A18"/>
    <mergeCell ref="A19:C19"/>
    <mergeCell ref="M9:P9"/>
    <mergeCell ref="G10:H10"/>
    <mergeCell ref="I10:I11"/>
    <mergeCell ref="J10:J11"/>
    <mergeCell ref="K10:K11"/>
    <mergeCell ref="M10:M11"/>
    <mergeCell ref="O10:O11"/>
    <mergeCell ref="P10:P11"/>
    <mergeCell ref="A5:P5"/>
    <mergeCell ref="A8:A11"/>
    <mergeCell ref="B8:B11"/>
    <mergeCell ref="C8:C11"/>
    <mergeCell ref="D8:D11"/>
    <mergeCell ref="E8:E11"/>
    <mergeCell ref="F8:P8"/>
    <mergeCell ref="F9:F11"/>
    <mergeCell ref="G9:K9"/>
    <mergeCell ref="L9:L11"/>
    <mergeCell ref="M1:N1"/>
    <mergeCell ref="M2:P2"/>
    <mergeCell ref="M3:P3"/>
    <mergeCell ref="M4:P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="200" zoomScaleSheetLayoutView="200" workbookViewId="0" topLeftCell="A1">
      <selection activeCell="E8" sqref="E8:E11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4.875" style="0" customWidth="1"/>
    <col min="4" max="4" width="10.25390625" style="0" customWidth="1"/>
    <col min="10" max="10" width="6.375" style="0" customWidth="1"/>
    <col min="15" max="15" width="11.75390625" style="0" customWidth="1"/>
    <col min="16" max="16" width="11.125" style="0" customWidth="1"/>
  </cols>
  <sheetData>
    <row r="1" spans="1:16" ht="12.7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245"/>
      <c r="N1" s="245"/>
      <c r="O1" s="236" t="s">
        <v>204</v>
      </c>
      <c r="P1" s="236"/>
    </row>
    <row r="2" spans="1:18" ht="15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246" t="s">
        <v>206</v>
      </c>
      <c r="N2" s="246"/>
      <c r="O2" s="246"/>
      <c r="P2" s="246"/>
      <c r="Q2" s="122"/>
      <c r="R2" s="122"/>
    </row>
    <row r="3" spans="1:18" ht="15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246" t="s">
        <v>1</v>
      </c>
      <c r="N3" s="246"/>
      <c r="O3" s="246"/>
      <c r="P3" s="246"/>
      <c r="Q3" s="123"/>
      <c r="R3" s="123"/>
    </row>
    <row r="4" spans="1:18" ht="15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246" t="s">
        <v>205</v>
      </c>
      <c r="N4" s="246"/>
      <c r="O4" s="246"/>
      <c r="P4" s="246"/>
      <c r="Q4" s="122"/>
      <c r="R4" s="122"/>
    </row>
    <row r="5" spans="1:16" ht="12.75" customHeight="1">
      <c r="A5" s="238" t="s">
        <v>225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</row>
    <row r="6" spans="1:16" ht="12.75">
      <c r="A6" s="101"/>
      <c r="B6" s="101"/>
      <c r="C6" s="101"/>
      <c r="D6" s="101"/>
      <c r="E6" s="101"/>
      <c r="F6" s="101"/>
      <c r="G6" s="101"/>
      <c r="H6" s="102"/>
      <c r="I6" s="102"/>
      <c r="J6" s="102"/>
      <c r="K6" s="99"/>
      <c r="L6" s="99"/>
      <c r="M6" s="99"/>
      <c r="N6" s="99"/>
      <c r="O6" s="99"/>
      <c r="P6" s="99"/>
    </row>
    <row r="7" spans="1:16" ht="12.75">
      <c r="A7" s="103"/>
      <c r="B7" s="103"/>
      <c r="C7" s="103"/>
      <c r="D7" s="103"/>
      <c r="E7" s="103"/>
      <c r="F7" s="103"/>
      <c r="G7" s="104"/>
      <c r="H7" s="104"/>
      <c r="I7" s="104"/>
      <c r="J7" s="104"/>
      <c r="K7" s="104"/>
      <c r="L7" s="105"/>
      <c r="M7" s="105"/>
      <c r="N7" s="105"/>
      <c r="O7" s="105"/>
      <c r="P7" s="106" t="s">
        <v>136</v>
      </c>
    </row>
    <row r="8" spans="1:16" ht="12.75" customHeight="1">
      <c r="A8" s="247" t="s">
        <v>4</v>
      </c>
      <c r="B8" s="247" t="s">
        <v>137</v>
      </c>
      <c r="C8" s="239" t="s">
        <v>138</v>
      </c>
      <c r="D8" s="239" t="s">
        <v>139</v>
      </c>
      <c r="E8" s="239" t="s">
        <v>219</v>
      </c>
      <c r="F8" s="239" t="s">
        <v>140</v>
      </c>
      <c r="G8" s="239"/>
      <c r="H8" s="239"/>
      <c r="I8" s="239"/>
      <c r="J8" s="239"/>
      <c r="K8" s="239"/>
      <c r="L8" s="239"/>
      <c r="M8" s="239"/>
      <c r="N8" s="239"/>
      <c r="O8" s="239"/>
      <c r="P8" s="239"/>
    </row>
    <row r="9" spans="1:16" ht="12.75" customHeight="1">
      <c r="A9" s="247"/>
      <c r="B9" s="247"/>
      <c r="C9" s="239"/>
      <c r="D9" s="239"/>
      <c r="E9" s="239"/>
      <c r="F9" s="239" t="s">
        <v>141</v>
      </c>
      <c r="G9" s="239" t="s">
        <v>140</v>
      </c>
      <c r="H9" s="239"/>
      <c r="I9" s="239"/>
      <c r="J9" s="239"/>
      <c r="K9" s="239"/>
      <c r="L9" s="239" t="s">
        <v>142</v>
      </c>
      <c r="M9" s="242" t="s">
        <v>140</v>
      </c>
      <c r="N9" s="242"/>
      <c r="O9" s="242"/>
      <c r="P9" s="242"/>
    </row>
    <row r="10" spans="1:16" ht="18.75" customHeight="1">
      <c r="A10" s="247"/>
      <c r="B10" s="247"/>
      <c r="C10" s="239"/>
      <c r="D10" s="239"/>
      <c r="E10" s="239"/>
      <c r="F10" s="239"/>
      <c r="G10" s="247" t="s">
        <v>143</v>
      </c>
      <c r="H10" s="247"/>
      <c r="I10" s="239" t="s">
        <v>144</v>
      </c>
      <c r="J10" s="239" t="s">
        <v>145</v>
      </c>
      <c r="K10" s="239" t="s">
        <v>146</v>
      </c>
      <c r="L10" s="239"/>
      <c r="M10" s="244" t="s">
        <v>147</v>
      </c>
      <c r="N10" s="108" t="s">
        <v>47</v>
      </c>
      <c r="O10" s="239" t="s">
        <v>148</v>
      </c>
      <c r="P10" s="239" t="s">
        <v>149</v>
      </c>
    </row>
    <row r="11" spans="1:16" ht="105">
      <c r="A11" s="247"/>
      <c r="B11" s="247"/>
      <c r="C11" s="239"/>
      <c r="D11" s="239"/>
      <c r="E11" s="239"/>
      <c r="F11" s="239"/>
      <c r="G11" s="109" t="s">
        <v>150</v>
      </c>
      <c r="H11" s="125" t="s">
        <v>151</v>
      </c>
      <c r="I11" s="239"/>
      <c r="J11" s="239"/>
      <c r="K11" s="239"/>
      <c r="L11" s="239"/>
      <c r="M11" s="244"/>
      <c r="N11" s="124" t="s">
        <v>152</v>
      </c>
      <c r="O11" s="239"/>
      <c r="P11" s="239"/>
    </row>
    <row r="12" spans="1:16" ht="12.75">
      <c r="A12" s="110">
        <v>1</v>
      </c>
      <c r="B12" s="110">
        <v>2</v>
      </c>
      <c r="C12" s="110">
        <v>3</v>
      </c>
      <c r="D12" s="110">
        <v>4</v>
      </c>
      <c r="E12" s="111">
        <v>5</v>
      </c>
      <c r="F12" s="111">
        <v>6</v>
      </c>
      <c r="G12" s="110">
        <v>7</v>
      </c>
      <c r="H12" s="110">
        <v>8</v>
      </c>
      <c r="I12" s="110">
        <v>9</v>
      </c>
      <c r="J12" s="110">
        <v>10</v>
      </c>
      <c r="K12" s="110">
        <v>11</v>
      </c>
      <c r="L12" s="110">
        <v>12</v>
      </c>
      <c r="M12" s="110">
        <v>13</v>
      </c>
      <c r="N12" s="110">
        <v>14</v>
      </c>
      <c r="O12" s="110">
        <v>15</v>
      </c>
      <c r="P12" s="110">
        <v>16</v>
      </c>
    </row>
    <row r="13" spans="1:16" ht="12.75">
      <c r="A13" s="126">
        <v>710</v>
      </c>
      <c r="B13" s="126">
        <v>71035</v>
      </c>
      <c r="C13" s="126">
        <v>2020</v>
      </c>
      <c r="D13" s="113">
        <v>12000</v>
      </c>
      <c r="E13" s="127">
        <f>SUM(F13+L13)</f>
        <v>12000</v>
      </c>
      <c r="F13" s="127">
        <f>SUM(G13:K13)</f>
        <v>12000</v>
      </c>
      <c r="G13" s="113"/>
      <c r="H13" s="113">
        <v>12000</v>
      </c>
      <c r="I13" s="113"/>
      <c r="J13" s="113"/>
      <c r="K13" s="113"/>
      <c r="L13" s="114"/>
      <c r="M13" s="114"/>
      <c r="N13" s="114"/>
      <c r="O13" s="114"/>
      <c r="P13" s="114"/>
    </row>
    <row r="14" spans="1:16" ht="12.75">
      <c r="A14" s="115"/>
      <c r="B14" s="115"/>
      <c r="C14" s="115"/>
      <c r="D14" s="116"/>
      <c r="E14" s="116">
        <f>SUM(F14+L14)</f>
        <v>0</v>
      </c>
      <c r="F14" s="116">
        <f>SUM(G14:K14)</f>
        <v>0</v>
      </c>
      <c r="G14" s="116"/>
      <c r="H14" s="116"/>
      <c r="I14" s="116"/>
      <c r="J14" s="116"/>
      <c r="K14" s="116"/>
      <c r="L14" s="117"/>
      <c r="M14" s="117"/>
      <c r="N14" s="117"/>
      <c r="O14" s="117"/>
      <c r="P14" s="117"/>
    </row>
    <row r="15" spans="1:16" ht="12.75">
      <c r="A15" s="115"/>
      <c r="B15" s="115"/>
      <c r="C15" s="115"/>
      <c r="D15" s="116"/>
      <c r="E15" s="128">
        <f>SUM(F15+L15)</f>
        <v>0</v>
      </c>
      <c r="F15" s="128">
        <f>SUM(G15:K15)</f>
        <v>0</v>
      </c>
      <c r="G15" s="116"/>
      <c r="H15" s="116"/>
      <c r="I15" s="116"/>
      <c r="J15" s="116"/>
      <c r="K15" s="116"/>
      <c r="L15" s="117"/>
      <c r="M15" s="117"/>
      <c r="N15" s="117"/>
      <c r="O15" s="117"/>
      <c r="P15" s="117"/>
    </row>
    <row r="16" spans="1:16" ht="12.75">
      <c r="A16" s="115"/>
      <c r="B16" s="115"/>
      <c r="C16" s="115"/>
      <c r="D16" s="116"/>
      <c r="E16" s="129">
        <f>SUM(F16+L16)</f>
        <v>0</v>
      </c>
      <c r="F16" s="129">
        <f>SUM(G16:K16)</f>
        <v>0</v>
      </c>
      <c r="G16" s="116"/>
      <c r="H16" s="116"/>
      <c r="I16" s="116"/>
      <c r="J16" s="116"/>
      <c r="K16" s="116"/>
      <c r="L16" s="117"/>
      <c r="M16" s="117"/>
      <c r="N16" s="117"/>
      <c r="O16" s="117"/>
      <c r="P16" s="117"/>
    </row>
    <row r="17" spans="1:16" ht="12.75" customHeight="1">
      <c r="A17" s="241" t="s">
        <v>42</v>
      </c>
      <c r="B17" s="241"/>
      <c r="C17" s="241"/>
      <c r="D17" s="130">
        <f>SUM(D13:D16)</f>
        <v>12000</v>
      </c>
      <c r="E17" s="130">
        <f>SUM(E13:E16)</f>
        <v>12000</v>
      </c>
      <c r="F17" s="130">
        <f aca="true" t="shared" si="0" ref="F17:P17">SUM(F13:F16)</f>
        <v>12000</v>
      </c>
      <c r="G17" s="130">
        <f t="shared" si="0"/>
        <v>0</v>
      </c>
      <c r="H17" s="130">
        <f t="shared" si="0"/>
        <v>12000</v>
      </c>
      <c r="I17" s="130">
        <f t="shared" si="0"/>
        <v>0</v>
      </c>
      <c r="J17" s="130">
        <f t="shared" si="0"/>
        <v>0</v>
      </c>
      <c r="K17" s="130">
        <f t="shared" si="0"/>
        <v>0</v>
      </c>
      <c r="L17" s="130">
        <f t="shared" si="0"/>
        <v>0</v>
      </c>
      <c r="M17" s="130">
        <f t="shared" si="0"/>
        <v>0</v>
      </c>
      <c r="N17" s="130">
        <f t="shared" si="0"/>
        <v>0</v>
      </c>
      <c r="O17" s="130">
        <f t="shared" si="0"/>
        <v>0</v>
      </c>
      <c r="P17" s="130">
        <f t="shared" si="0"/>
        <v>0</v>
      </c>
    </row>
  </sheetData>
  <sheetProtection selectLockedCells="1" selectUnlockedCells="1"/>
  <mergeCells count="24">
    <mergeCell ref="A17:C17"/>
    <mergeCell ref="L9:L11"/>
    <mergeCell ref="M9:P9"/>
    <mergeCell ref="G10:H10"/>
    <mergeCell ref="I10:I11"/>
    <mergeCell ref="J10:J11"/>
    <mergeCell ref="K10:K11"/>
    <mergeCell ref="M10:M11"/>
    <mergeCell ref="O10:O11"/>
    <mergeCell ref="P10:P11"/>
    <mergeCell ref="M4:P4"/>
    <mergeCell ref="A5:P5"/>
    <mergeCell ref="A8:A11"/>
    <mergeCell ref="B8:B11"/>
    <mergeCell ref="C8:C11"/>
    <mergeCell ref="D8:D11"/>
    <mergeCell ref="E8:E11"/>
    <mergeCell ref="F8:P8"/>
    <mergeCell ref="F9:F11"/>
    <mergeCell ref="G9:K9"/>
    <mergeCell ref="M1:N1"/>
    <mergeCell ref="O1:P1"/>
    <mergeCell ref="M2:P2"/>
    <mergeCell ref="M3:P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SheetLayoutView="100" workbookViewId="0" topLeftCell="A1">
      <selection activeCell="P1" sqref="P1:Q1"/>
    </sheetView>
  </sheetViews>
  <sheetFormatPr defaultColWidth="9.00390625" defaultRowHeight="12.75"/>
  <cols>
    <col min="1" max="1" width="41.75390625" style="0" customWidth="1"/>
    <col min="2" max="2" width="5.25390625" style="0" customWidth="1"/>
    <col min="3" max="3" width="7.75390625" style="0" customWidth="1"/>
    <col min="4" max="4" width="10.75390625" style="0" customWidth="1"/>
    <col min="5" max="5" width="11.375" style="0" bestFit="1" customWidth="1"/>
    <col min="6" max="6" width="11.125" style="0" customWidth="1"/>
    <col min="16" max="16" width="11.125" style="0" customWidth="1"/>
    <col min="17" max="17" width="11.375" style="0" customWidth="1"/>
  </cols>
  <sheetData>
    <row r="1" spans="16:17" ht="12.75">
      <c r="P1" s="266" t="s">
        <v>233</v>
      </c>
      <c r="Q1" s="248"/>
    </row>
    <row r="2" spans="16:18" ht="12.75">
      <c r="P2" s="249" t="s">
        <v>227</v>
      </c>
      <c r="Q2" s="250"/>
      <c r="R2" s="250"/>
    </row>
    <row r="3" ht="12.75">
      <c r="P3" t="s">
        <v>1</v>
      </c>
    </row>
    <row r="4" spans="16:18" ht="12.75">
      <c r="P4" s="249" t="s">
        <v>226</v>
      </c>
      <c r="Q4" s="250"/>
      <c r="R4" s="250"/>
    </row>
    <row r="5" spans="1:20" ht="12.75">
      <c r="A5" s="251" t="s">
        <v>232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</row>
    <row r="6" ht="12.75">
      <c r="R6" t="s">
        <v>136</v>
      </c>
    </row>
    <row r="7" spans="1:20" ht="24" customHeight="1">
      <c r="A7" s="253" t="s">
        <v>153</v>
      </c>
      <c r="B7" s="253" t="s">
        <v>4</v>
      </c>
      <c r="C7" s="253" t="s">
        <v>137</v>
      </c>
      <c r="D7" s="253" t="s">
        <v>154</v>
      </c>
      <c r="E7" s="239" t="s">
        <v>138</v>
      </c>
      <c r="F7" s="253" t="s">
        <v>155</v>
      </c>
      <c r="G7" s="239" t="s">
        <v>138</v>
      </c>
      <c r="H7" s="253" t="s">
        <v>140</v>
      </c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</row>
    <row r="8" spans="1:20" ht="12.75" customHeight="1">
      <c r="A8" s="253"/>
      <c r="B8" s="253"/>
      <c r="C8" s="253"/>
      <c r="D8" s="253"/>
      <c r="E8" s="239"/>
      <c r="F8" s="253"/>
      <c r="G8" s="239"/>
      <c r="H8" s="253" t="s">
        <v>141</v>
      </c>
      <c r="I8" s="253" t="s">
        <v>140</v>
      </c>
      <c r="J8" s="253"/>
      <c r="K8" s="253"/>
      <c r="L8" s="253"/>
      <c r="M8" s="253"/>
      <c r="N8" s="253"/>
      <c r="O8" s="253"/>
      <c r="P8" s="253" t="s">
        <v>142</v>
      </c>
      <c r="Q8" s="254" t="s">
        <v>140</v>
      </c>
      <c r="R8" s="254"/>
      <c r="S8" s="254"/>
      <c r="T8" s="254"/>
    </row>
    <row r="9" spans="1:20" ht="12.75" customHeight="1">
      <c r="A9" s="253"/>
      <c r="B9" s="253"/>
      <c r="C9" s="253"/>
      <c r="D9" s="253"/>
      <c r="E9" s="239"/>
      <c r="F9" s="253"/>
      <c r="G9" s="239"/>
      <c r="H9" s="253"/>
      <c r="I9" s="253" t="s">
        <v>143</v>
      </c>
      <c r="J9" s="253"/>
      <c r="K9" s="253" t="s">
        <v>144</v>
      </c>
      <c r="L9" s="253" t="s">
        <v>145</v>
      </c>
      <c r="M9" s="239" t="s">
        <v>146</v>
      </c>
      <c r="N9" s="253" t="s">
        <v>156</v>
      </c>
      <c r="O9" s="253" t="s">
        <v>157</v>
      </c>
      <c r="P9" s="253"/>
      <c r="Q9" s="255" t="s">
        <v>147</v>
      </c>
      <c r="R9" s="132" t="s">
        <v>47</v>
      </c>
      <c r="S9" s="253" t="s">
        <v>148</v>
      </c>
      <c r="T9" s="253" t="s">
        <v>158</v>
      </c>
    </row>
    <row r="10" spans="1:20" ht="140.25">
      <c r="A10" s="253"/>
      <c r="B10" s="253"/>
      <c r="C10" s="253"/>
      <c r="D10" s="253"/>
      <c r="E10" s="239"/>
      <c r="F10" s="253"/>
      <c r="G10" s="239"/>
      <c r="H10" s="253"/>
      <c r="I10" s="133" t="s">
        <v>150</v>
      </c>
      <c r="J10" s="133" t="s">
        <v>151</v>
      </c>
      <c r="K10" s="253"/>
      <c r="L10" s="253"/>
      <c r="M10" s="239"/>
      <c r="N10" s="253"/>
      <c r="O10" s="253"/>
      <c r="P10" s="253"/>
      <c r="Q10" s="255"/>
      <c r="R10" s="131" t="s">
        <v>152</v>
      </c>
      <c r="S10" s="253"/>
      <c r="T10" s="253"/>
    </row>
    <row r="11" spans="1:20" ht="12.75">
      <c r="A11" s="134">
        <v>1</v>
      </c>
      <c r="B11" s="134">
        <v>2</v>
      </c>
      <c r="C11" s="134">
        <v>3</v>
      </c>
      <c r="D11" s="134">
        <v>4</v>
      </c>
      <c r="E11" s="134">
        <v>5</v>
      </c>
      <c r="F11" s="134">
        <v>6</v>
      </c>
      <c r="G11" s="134" t="s">
        <v>159</v>
      </c>
      <c r="H11" s="134">
        <v>7</v>
      </c>
      <c r="I11" s="134">
        <v>8</v>
      </c>
      <c r="J11" s="134">
        <v>9</v>
      </c>
      <c r="K11" s="134">
        <v>10</v>
      </c>
      <c r="L11" s="134">
        <v>11</v>
      </c>
      <c r="M11" s="134">
        <v>12</v>
      </c>
      <c r="N11" s="134">
        <v>13</v>
      </c>
      <c r="O11" s="134">
        <v>14</v>
      </c>
      <c r="P11" s="134">
        <v>15</v>
      </c>
      <c r="Q11" s="134">
        <v>16</v>
      </c>
      <c r="R11" s="134">
        <v>17</v>
      </c>
      <c r="S11" s="134">
        <v>18</v>
      </c>
      <c r="T11" s="134">
        <v>19</v>
      </c>
    </row>
    <row r="12" spans="1:20" ht="51">
      <c r="A12" s="135" t="s">
        <v>160</v>
      </c>
      <c r="B12" s="136"/>
      <c r="C12" s="136"/>
      <c r="D12" s="136">
        <v>0</v>
      </c>
      <c r="E12" s="136"/>
      <c r="F12" s="137"/>
      <c r="G12" s="136"/>
      <c r="H12" s="136"/>
      <c r="I12" s="136"/>
      <c r="J12" s="136"/>
      <c r="K12" s="136"/>
      <c r="L12" s="136"/>
      <c r="M12" s="136"/>
      <c r="N12" s="136"/>
      <c r="O12" s="136"/>
      <c r="P12" s="137"/>
      <c r="Q12" s="137"/>
      <c r="R12" s="137"/>
      <c r="S12" s="137"/>
      <c r="T12" s="137"/>
    </row>
    <row r="13" spans="1:20" ht="38.25">
      <c r="A13" s="135" t="s">
        <v>161</v>
      </c>
      <c r="B13" s="136"/>
      <c r="C13" s="136"/>
      <c r="D13" s="136">
        <v>0</v>
      </c>
      <c r="E13" s="136"/>
      <c r="F13" s="138">
        <f>SUM(H13,P13)</f>
        <v>100000</v>
      </c>
      <c r="G13" s="136"/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7">
        <f>SUM(P14)</f>
        <v>100000</v>
      </c>
      <c r="Q13" s="137">
        <f>SUM(Q14)</f>
        <v>100000</v>
      </c>
      <c r="R13" s="136">
        <v>0</v>
      </c>
      <c r="S13" s="136"/>
      <c r="T13" s="136"/>
    </row>
    <row r="14" spans="1:20" ht="31.5">
      <c r="A14" s="203" t="s">
        <v>210</v>
      </c>
      <c r="B14" s="136">
        <v>600</v>
      </c>
      <c r="C14" s="136">
        <v>60014</v>
      </c>
      <c r="D14" s="136">
        <v>6630</v>
      </c>
      <c r="E14" s="204">
        <v>43000</v>
      </c>
      <c r="F14" s="138">
        <f>SUM(H14,P14)</f>
        <v>100000</v>
      </c>
      <c r="G14" s="265">
        <v>4300</v>
      </c>
      <c r="H14" s="204"/>
      <c r="I14" s="204"/>
      <c r="J14" s="204"/>
      <c r="K14" s="204"/>
      <c r="L14" s="204"/>
      <c r="M14" s="204"/>
      <c r="N14" s="204"/>
      <c r="O14" s="204"/>
      <c r="P14" s="204">
        <f>SUM(Q14)</f>
        <v>100000</v>
      </c>
      <c r="Q14" s="204">
        <v>100000</v>
      </c>
      <c r="R14" s="204"/>
      <c r="S14" s="204"/>
      <c r="T14" s="204"/>
    </row>
    <row r="15" spans="1:20" ht="38.25">
      <c r="A15" s="135" t="s">
        <v>162</v>
      </c>
      <c r="B15" s="136"/>
      <c r="C15" s="136"/>
      <c r="D15" s="138">
        <f>SUM(D16:D19)</f>
        <v>0</v>
      </c>
      <c r="E15" s="138">
        <v>0</v>
      </c>
      <c r="F15" s="138">
        <f aca="true" t="shared" si="0" ref="F15:T15">SUM(F16:F19)</f>
        <v>0</v>
      </c>
      <c r="G15" s="138"/>
      <c r="H15" s="138">
        <f t="shared" si="0"/>
        <v>0</v>
      </c>
      <c r="I15" s="138">
        <f t="shared" si="0"/>
        <v>0</v>
      </c>
      <c r="J15" s="138">
        <f t="shared" si="0"/>
        <v>0</v>
      </c>
      <c r="K15" s="138">
        <f t="shared" si="0"/>
        <v>0</v>
      </c>
      <c r="L15" s="138">
        <f t="shared" si="0"/>
        <v>0</v>
      </c>
      <c r="M15" s="138">
        <f t="shared" si="0"/>
        <v>0</v>
      </c>
      <c r="N15" s="138">
        <f t="shared" si="0"/>
        <v>0</v>
      </c>
      <c r="O15" s="138">
        <f t="shared" si="0"/>
        <v>0</v>
      </c>
      <c r="P15" s="136">
        <v>0</v>
      </c>
      <c r="Q15" s="138">
        <f t="shared" si="0"/>
        <v>0</v>
      </c>
      <c r="R15" s="138">
        <f t="shared" si="0"/>
        <v>0</v>
      </c>
      <c r="S15" s="138">
        <f t="shared" si="0"/>
        <v>0</v>
      </c>
      <c r="T15" s="138">
        <f t="shared" si="0"/>
        <v>0</v>
      </c>
    </row>
    <row r="16" spans="1:20" ht="12.75">
      <c r="A16" s="135"/>
      <c r="B16" s="139"/>
      <c r="C16" s="139"/>
      <c r="D16" s="137"/>
      <c r="E16" s="139"/>
      <c r="F16" s="137"/>
      <c r="G16" s="139"/>
      <c r="H16" s="136"/>
      <c r="I16" s="136"/>
      <c r="J16" s="136"/>
      <c r="K16" s="136"/>
      <c r="L16" s="136"/>
      <c r="M16" s="136"/>
      <c r="N16" s="136"/>
      <c r="O16" s="136"/>
      <c r="P16" s="137"/>
      <c r="Q16" s="137"/>
      <c r="R16" s="136"/>
      <c r="S16" s="136"/>
      <c r="T16" s="136"/>
    </row>
    <row r="17" spans="1:20" ht="12.75">
      <c r="A17" s="136"/>
      <c r="B17" s="136"/>
      <c r="C17" s="136"/>
      <c r="D17" s="136"/>
      <c r="E17" s="136"/>
      <c r="F17" s="136">
        <v>0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>
        <v>0</v>
      </c>
      <c r="Q17" s="136"/>
      <c r="R17" s="136">
        <v>0</v>
      </c>
      <c r="S17" s="136"/>
      <c r="T17" s="136"/>
    </row>
    <row r="18" spans="1:20" ht="12.75">
      <c r="A18" s="136"/>
      <c r="B18" s="136"/>
      <c r="C18" s="136"/>
      <c r="D18" s="136"/>
      <c r="E18" s="136"/>
      <c r="F18" s="136">
        <v>0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>
        <v>0</v>
      </c>
      <c r="Q18" s="136"/>
      <c r="R18" s="136">
        <v>0</v>
      </c>
      <c r="S18" s="136"/>
      <c r="T18" s="136"/>
    </row>
    <row r="19" spans="1:20" ht="12.75">
      <c r="A19" s="136"/>
      <c r="B19" s="136"/>
      <c r="C19" s="136"/>
      <c r="D19" s="136"/>
      <c r="E19" s="136"/>
      <c r="F19" s="136">
        <v>0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>
        <v>0</v>
      </c>
      <c r="Q19" s="136"/>
      <c r="R19" s="136"/>
      <c r="S19" s="136"/>
      <c r="T19" s="136"/>
    </row>
    <row r="20" spans="1:20" ht="12.75">
      <c r="A20" s="136" t="s">
        <v>42</v>
      </c>
      <c r="B20" s="136"/>
      <c r="C20" s="136"/>
      <c r="D20" s="140">
        <f>SUM(D12+D13+D15)</f>
        <v>0</v>
      </c>
      <c r="E20" s="140"/>
      <c r="F20" s="140">
        <f aca="true" t="shared" si="1" ref="F20:T20">SUM(F12+F13+F15)</f>
        <v>100000</v>
      </c>
      <c r="G20" s="140">
        <f t="shared" si="1"/>
        <v>0</v>
      </c>
      <c r="H20" s="140">
        <f t="shared" si="1"/>
        <v>0</v>
      </c>
      <c r="I20" s="140">
        <f t="shared" si="1"/>
        <v>0</v>
      </c>
      <c r="J20" s="140">
        <f t="shared" si="1"/>
        <v>0</v>
      </c>
      <c r="K20" s="140">
        <f t="shared" si="1"/>
        <v>0</v>
      </c>
      <c r="L20" s="140">
        <f t="shared" si="1"/>
        <v>0</v>
      </c>
      <c r="M20" s="140">
        <f t="shared" si="1"/>
        <v>0</v>
      </c>
      <c r="N20" s="140">
        <f t="shared" si="1"/>
        <v>0</v>
      </c>
      <c r="O20" s="140">
        <f t="shared" si="1"/>
        <v>0</v>
      </c>
      <c r="P20" s="140">
        <f t="shared" si="1"/>
        <v>100000</v>
      </c>
      <c r="Q20" s="140">
        <f t="shared" si="1"/>
        <v>100000</v>
      </c>
      <c r="R20" s="140">
        <f t="shared" si="1"/>
        <v>0</v>
      </c>
      <c r="S20" s="140">
        <f t="shared" si="1"/>
        <v>0</v>
      </c>
      <c r="T20" s="140">
        <f t="shared" si="1"/>
        <v>0</v>
      </c>
    </row>
  </sheetData>
  <sheetProtection selectLockedCells="1" selectUnlockedCells="1"/>
  <mergeCells count="25">
    <mergeCell ref="Q9:Q10"/>
    <mergeCell ref="S9:S10"/>
    <mergeCell ref="T9:T10"/>
    <mergeCell ref="L9:L10"/>
    <mergeCell ref="M9:M10"/>
    <mergeCell ref="N9:N10"/>
    <mergeCell ref="O9:O10"/>
    <mergeCell ref="E7:E10"/>
    <mergeCell ref="F7:F10"/>
    <mergeCell ref="G7:G10"/>
    <mergeCell ref="H7:T7"/>
    <mergeCell ref="H8:H10"/>
    <mergeCell ref="I8:O8"/>
    <mergeCell ref="P8:P10"/>
    <mergeCell ref="Q8:T8"/>
    <mergeCell ref="I9:J9"/>
    <mergeCell ref="K9:K10"/>
    <mergeCell ref="A7:A10"/>
    <mergeCell ref="B7:B10"/>
    <mergeCell ref="C7:C10"/>
    <mergeCell ref="D7:D10"/>
    <mergeCell ref="P1:Q1"/>
    <mergeCell ref="P2:R2"/>
    <mergeCell ref="P4:R4"/>
    <mergeCell ref="A5:T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Normal="200" zoomScaleSheetLayoutView="100" workbookViewId="0" topLeftCell="A1">
      <selection activeCell="E1" sqref="E1:G1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7.875" style="0" customWidth="1"/>
    <col min="4" max="4" width="5.25390625" style="0" customWidth="1"/>
    <col min="5" max="5" width="105.375" style="0" customWidth="1"/>
    <col min="6" max="6" width="25.375" style="0" customWidth="1"/>
    <col min="7" max="7" width="12.00390625" style="0" customWidth="1"/>
  </cols>
  <sheetData>
    <row r="1" spans="1:7" ht="15">
      <c r="A1" s="141"/>
      <c r="B1" s="141"/>
      <c r="C1" s="141"/>
      <c r="D1" s="141"/>
      <c r="E1" s="256" t="s">
        <v>234</v>
      </c>
      <c r="F1" s="256"/>
      <c r="G1" s="256"/>
    </row>
    <row r="2" spans="1:7" ht="15">
      <c r="A2" s="141"/>
      <c r="B2" s="141"/>
      <c r="C2" s="141"/>
      <c r="D2" s="141"/>
      <c r="E2" s="256" t="s">
        <v>229</v>
      </c>
      <c r="F2" s="256"/>
      <c r="G2" s="256"/>
    </row>
    <row r="3" spans="1:7" ht="15">
      <c r="A3" s="141"/>
      <c r="B3" s="141"/>
      <c r="C3" s="141"/>
      <c r="D3" s="141"/>
      <c r="E3" s="256" t="s">
        <v>1</v>
      </c>
      <c r="F3" s="256"/>
      <c r="G3" s="256"/>
    </row>
    <row r="4" spans="1:7" ht="15">
      <c r="A4" s="141"/>
      <c r="B4" s="141"/>
      <c r="C4" s="141"/>
      <c r="D4" s="141"/>
      <c r="E4" s="256" t="s">
        <v>230</v>
      </c>
      <c r="F4" s="256"/>
      <c r="G4" s="256"/>
    </row>
    <row r="5" spans="1:7" ht="15">
      <c r="A5" s="141"/>
      <c r="B5" s="141"/>
      <c r="C5" s="141"/>
      <c r="D5" s="141"/>
      <c r="E5" s="14"/>
      <c r="F5" s="141"/>
      <c r="G5" s="141"/>
    </row>
    <row r="6" spans="1:7" ht="15">
      <c r="A6" s="257" t="s">
        <v>228</v>
      </c>
      <c r="B6" s="257"/>
      <c r="C6" s="257"/>
      <c r="D6" s="257"/>
      <c r="E6" s="257"/>
      <c r="F6" s="257"/>
      <c r="G6" s="257"/>
    </row>
    <row r="7" spans="1:7" ht="15">
      <c r="A7" s="141"/>
      <c r="B7" s="141"/>
      <c r="C7" s="141"/>
      <c r="D7" s="141"/>
      <c r="E7" s="141"/>
      <c r="F7" s="141" t="s">
        <v>163</v>
      </c>
      <c r="G7" s="141"/>
    </row>
    <row r="8" spans="1:7" ht="15">
      <c r="A8" s="141"/>
      <c r="B8" s="141"/>
      <c r="C8" s="141"/>
      <c r="D8" s="141"/>
      <c r="E8" s="141"/>
      <c r="F8" s="141"/>
      <c r="G8" s="141" t="s">
        <v>2</v>
      </c>
    </row>
    <row r="9" spans="1:7" ht="30.75" customHeight="1">
      <c r="A9" s="142" t="s">
        <v>3</v>
      </c>
      <c r="B9" s="142" t="s">
        <v>4</v>
      </c>
      <c r="C9" s="142" t="s">
        <v>137</v>
      </c>
      <c r="D9" s="143" t="s">
        <v>138</v>
      </c>
      <c r="E9" s="144" t="s">
        <v>153</v>
      </c>
      <c r="F9" s="144" t="s">
        <v>164</v>
      </c>
      <c r="G9" s="145" t="s">
        <v>165</v>
      </c>
    </row>
    <row r="10" spans="1:7" ht="15">
      <c r="A10" s="146">
        <v>1</v>
      </c>
      <c r="B10" s="146">
        <v>2</v>
      </c>
      <c r="C10" s="146">
        <v>3</v>
      </c>
      <c r="D10" s="146">
        <v>4</v>
      </c>
      <c r="E10" s="146">
        <v>5</v>
      </c>
      <c r="F10" s="146">
        <v>6</v>
      </c>
      <c r="G10" s="146">
        <v>7</v>
      </c>
    </row>
    <row r="11" spans="1:7" ht="15" customHeight="1">
      <c r="A11" s="258" t="s">
        <v>166</v>
      </c>
      <c r="B11" s="258"/>
      <c r="C11" s="258"/>
      <c r="D11" s="258"/>
      <c r="E11" s="258"/>
      <c r="F11" s="258"/>
      <c r="G11" s="258"/>
    </row>
    <row r="12" spans="1:7" ht="33.75" customHeight="1">
      <c r="A12" s="147" t="s">
        <v>31</v>
      </c>
      <c r="B12" s="147">
        <v>851</v>
      </c>
      <c r="C12" s="148">
        <v>85154</v>
      </c>
      <c r="D12" s="149">
        <v>2800</v>
      </c>
      <c r="E12" s="150" t="s">
        <v>167</v>
      </c>
      <c r="F12" s="178" t="s">
        <v>168</v>
      </c>
      <c r="G12" s="151">
        <v>48360</v>
      </c>
    </row>
    <row r="13" spans="1:7" ht="15">
      <c r="A13" s="259" t="s">
        <v>51</v>
      </c>
      <c r="B13" s="259"/>
      <c r="C13" s="259"/>
      <c r="D13" s="259"/>
      <c r="E13" s="259"/>
      <c r="F13" s="259"/>
      <c r="G13" s="154">
        <f>SUM(G12:G12)</f>
        <v>48360</v>
      </c>
    </row>
    <row r="14" spans="1:7" ht="15">
      <c r="A14" s="259" t="s">
        <v>169</v>
      </c>
      <c r="B14" s="259"/>
      <c r="C14" s="259"/>
      <c r="D14" s="259"/>
      <c r="E14" s="259"/>
      <c r="F14" s="259"/>
      <c r="G14" s="259"/>
    </row>
    <row r="15" spans="1:7" ht="45">
      <c r="A15" s="152" t="s">
        <v>24</v>
      </c>
      <c r="B15" s="260">
        <v>851</v>
      </c>
      <c r="C15" s="148">
        <v>85154</v>
      </c>
      <c r="D15" s="155">
        <v>2360</v>
      </c>
      <c r="E15" s="156" t="s">
        <v>170</v>
      </c>
      <c r="F15" s="157" t="s">
        <v>171</v>
      </c>
      <c r="G15" s="151">
        <v>40000</v>
      </c>
    </row>
    <row r="16" spans="1:7" ht="27" customHeight="1">
      <c r="A16" s="153" t="s">
        <v>31</v>
      </c>
      <c r="B16" s="260"/>
      <c r="C16" s="260">
        <v>85195</v>
      </c>
      <c r="D16" s="149">
        <v>2780</v>
      </c>
      <c r="E16" s="158" t="s">
        <v>172</v>
      </c>
      <c r="F16" s="159" t="s">
        <v>173</v>
      </c>
      <c r="G16" s="160">
        <v>60000</v>
      </c>
    </row>
    <row r="17" spans="1:7" ht="24" customHeight="1">
      <c r="A17" s="153" t="s">
        <v>32</v>
      </c>
      <c r="B17" s="260"/>
      <c r="C17" s="260"/>
      <c r="D17" s="149">
        <v>2810</v>
      </c>
      <c r="E17" s="158" t="s">
        <v>174</v>
      </c>
      <c r="F17" s="161" t="s">
        <v>175</v>
      </c>
      <c r="G17" s="160">
        <v>5000</v>
      </c>
    </row>
    <row r="18" spans="1:7" ht="16.5" customHeight="1">
      <c r="A18" s="153" t="s">
        <v>33</v>
      </c>
      <c r="B18" s="153">
        <v>852</v>
      </c>
      <c r="C18" s="153">
        <v>85203</v>
      </c>
      <c r="D18" s="162">
        <v>2360</v>
      </c>
      <c r="E18" s="163" t="s">
        <v>176</v>
      </c>
      <c r="F18" s="164"/>
      <c r="G18" s="165">
        <v>771150</v>
      </c>
    </row>
    <row r="19" spans="1:7" ht="27" customHeight="1">
      <c r="A19" s="153" t="s">
        <v>36</v>
      </c>
      <c r="B19" s="260">
        <v>921</v>
      </c>
      <c r="C19" s="153">
        <v>92120</v>
      </c>
      <c r="D19" s="162">
        <v>2720</v>
      </c>
      <c r="E19" s="163" t="s">
        <v>177</v>
      </c>
      <c r="F19" s="161" t="s">
        <v>178</v>
      </c>
      <c r="G19" s="165">
        <v>7500</v>
      </c>
    </row>
    <row r="20" spans="1:7" ht="29.25" customHeight="1">
      <c r="A20" s="153" t="s">
        <v>37</v>
      </c>
      <c r="B20" s="260"/>
      <c r="C20" s="153">
        <v>92195</v>
      </c>
      <c r="D20" s="153">
        <v>2360</v>
      </c>
      <c r="E20" s="166" t="s">
        <v>179</v>
      </c>
      <c r="F20" s="261" t="s">
        <v>171</v>
      </c>
      <c r="G20" s="165">
        <v>42000</v>
      </c>
    </row>
    <row r="21" spans="1:7" ht="21.75" customHeight="1">
      <c r="A21" s="153" t="s">
        <v>38</v>
      </c>
      <c r="B21" s="153">
        <v>926</v>
      </c>
      <c r="C21" s="153">
        <v>92605</v>
      </c>
      <c r="D21" s="167">
        <v>2360</v>
      </c>
      <c r="E21" s="166" t="s">
        <v>180</v>
      </c>
      <c r="F21" s="261"/>
      <c r="G21" s="165">
        <v>50000</v>
      </c>
    </row>
    <row r="22" spans="1:7" ht="15">
      <c r="A22" s="259" t="s">
        <v>51</v>
      </c>
      <c r="B22" s="259"/>
      <c r="C22" s="259"/>
      <c r="D22" s="259"/>
      <c r="E22" s="259"/>
      <c r="F22" s="259"/>
      <c r="G22" s="165">
        <f>SUM(G15:G21)</f>
        <v>975650</v>
      </c>
    </row>
    <row r="23" spans="1:7" ht="15">
      <c r="A23" s="259" t="s">
        <v>42</v>
      </c>
      <c r="B23" s="259"/>
      <c r="C23" s="259"/>
      <c r="D23" s="259"/>
      <c r="E23" s="259"/>
      <c r="F23" s="259"/>
      <c r="G23" s="165">
        <f>SUM(G13+G22)</f>
        <v>1024010</v>
      </c>
    </row>
    <row r="24" spans="1:7" ht="12.75">
      <c r="A24" s="168"/>
      <c r="B24" s="168"/>
      <c r="C24" s="168"/>
      <c r="D24" s="168"/>
      <c r="E24" s="168"/>
      <c r="F24" s="168"/>
      <c r="G24" s="168"/>
    </row>
    <row r="25" spans="1:7" ht="12.75">
      <c r="A25" s="168"/>
      <c r="B25" s="168"/>
      <c r="C25" s="168"/>
      <c r="D25" s="168"/>
      <c r="E25" s="168"/>
      <c r="F25" s="168"/>
      <c r="G25" s="168"/>
    </row>
    <row r="26" spans="1:7" ht="12.75">
      <c r="A26" s="168"/>
      <c r="B26" s="168"/>
      <c r="C26" s="168"/>
      <c r="D26" s="168"/>
      <c r="E26" s="168"/>
      <c r="F26" s="168"/>
      <c r="G26" s="168"/>
    </row>
    <row r="27" spans="1:7" ht="12.75">
      <c r="A27" s="168"/>
      <c r="B27" s="168"/>
      <c r="C27" s="168"/>
      <c r="D27" s="168"/>
      <c r="E27" s="168"/>
      <c r="F27" s="168"/>
      <c r="G27" s="168"/>
    </row>
    <row r="28" spans="1:7" ht="12.75">
      <c r="A28" s="168"/>
      <c r="B28" s="168"/>
      <c r="C28" s="168"/>
      <c r="D28" s="168"/>
      <c r="E28" s="168"/>
      <c r="F28" s="168"/>
      <c r="G28" s="168"/>
    </row>
    <row r="29" spans="1:7" ht="12.75">
      <c r="A29" s="168"/>
      <c r="B29" s="168"/>
      <c r="C29" s="168"/>
      <c r="D29" s="168"/>
      <c r="E29" s="168"/>
      <c r="F29" s="168"/>
      <c r="G29" s="168"/>
    </row>
    <row r="30" spans="1:7" ht="12.75">
      <c r="A30" s="168"/>
      <c r="B30" s="168"/>
      <c r="C30" s="168"/>
      <c r="D30" s="168"/>
      <c r="E30" s="168"/>
      <c r="F30" s="168"/>
      <c r="G30" s="168"/>
    </row>
    <row r="31" spans="1:7" ht="12.75">
      <c r="A31" s="168"/>
      <c r="B31" s="168"/>
      <c r="C31" s="168"/>
      <c r="D31" s="168"/>
      <c r="E31" s="168"/>
      <c r="F31" s="168"/>
      <c r="G31" s="168"/>
    </row>
    <row r="32" spans="1:7" ht="12.75">
      <c r="A32" s="168"/>
      <c r="B32" s="168"/>
      <c r="C32" s="168"/>
      <c r="D32" s="168"/>
      <c r="E32" s="168"/>
      <c r="F32" s="168"/>
      <c r="G32" s="168"/>
    </row>
    <row r="33" spans="1:7" ht="12.75">
      <c r="A33" s="168"/>
      <c r="B33" s="168"/>
      <c r="C33" s="168"/>
      <c r="D33" s="168"/>
      <c r="E33" s="168"/>
      <c r="F33" s="168"/>
      <c r="G33" s="168"/>
    </row>
    <row r="34" spans="1:7" ht="12.75">
      <c r="A34" s="168"/>
      <c r="B34" s="168"/>
      <c r="C34" s="168"/>
      <c r="D34" s="168"/>
      <c r="E34" s="168"/>
      <c r="F34" s="168"/>
      <c r="G34" s="168"/>
    </row>
    <row r="35" spans="1:7" ht="12.75">
      <c r="A35" s="168"/>
      <c r="B35" s="168"/>
      <c r="C35" s="168"/>
      <c r="D35" s="168"/>
      <c r="E35" s="168"/>
      <c r="F35" s="168"/>
      <c r="G35" s="168"/>
    </row>
    <row r="36" spans="1:7" ht="12.75">
      <c r="A36" s="168"/>
      <c r="B36" s="168"/>
      <c r="C36" s="168"/>
      <c r="D36" s="168"/>
      <c r="E36" s="168"/>
      <c r="F36" s="168"/>
      <c r="G36" s="168"/>
    </row>
    <row r="37" spans="1:7" ht="12.75">
      <c r="A37" s="168"/>
      <c r="B37" s="168"/>
      <c r="C37" s="168"/>
      <c r="D37" s="168"/>
      <c r="E37" s="168"/>
      <c r="F37" s="168"/>
      <c r="G37" s="168"/>
    </row>
    <row r="38" spans="1:7" ht="12.75">
      <c r="A38" s="168"/>
      <c r="B38" s="168"/>
      <c r="C38" s="168"/>
      <c r="D38" s="168"/>
      <c r="E38" s="168"/>
      <c r="F38" s="168"/>
      <c r="G38" s="168"/>
    </row>
    <row r="39" spans="1:7" ht="12.75">
      <c r="A39" s="168"/>
      <c r="B39" s="168"/>
      <c r="C39" s="168"/>
      <c r="D39" s="168"/>
      <c r="E39" s="168"/>
      <c r="F39" s="168"/>
      <c r="G39" s="168"/>
    </row>
    <row r="40" spans="1:7" ht="12.75">
      <c r="A40" s="168"/>
      <c r="B40" s="168"/>
      <c r="C40" s="168"/>
      <c r="D40" s="168"/>
      <c r="E40" s="168"/>
      <c r="F40" s="168"/>
      <c r="G40" s="168"/>
    </row>
    <row r="41" spans="1:7" ht="12.75">
      <c r="A41" s="168"/>
      <c r="B41" s="168"/>
      <c r="C41" s="168"/>
      <c r="D41" s="168"/>
      <c r="E41" s="168"/>
      <c r="F41" s="168"/>
      <c r="G41" s="168"/>
    </row>
    <row r="42" spans="1:7" ht="12.75">
      <c r="A42" s="168"/>
      <c r="B42" s="168"/>
      <c r="C42" s="168"/>
      <c r="D42" s="168"/>
      <c r="E42" s="168"/>
      <c r="F42" s="168"/>
      <c r="G42" s="168"/>
    </row>
    <row r="43" spans="1:7" ht="12.75">
      <c r="A43" s="168"/>
      <c r="B43" s="168"/>
      <c r="C43" s="168"/>
      <c r="D43" s="168"/>
      <c r="E43" s="168"/>
      <c r="F43" s="168"/>
      <c r="G43" s="168"/>
    </row>
    <row r="44" spans="1:7" ht="12.75">
      <c r="A44" s="168"/>
      <c r="B44" s="168"/>
      <c r="C44" s="168"/>
      <c r="D44" s="168"/>
      <c r="E44" s="168"/>
      <c r="F44" s="168"/>
      <c r="G44" s="168"/>
    </row>
    <row r="45" spans="1:7" ht="12.75">
      <c r="A45" s="168"/>
      <c r="B45" s="168"/>
      <c r="C45" s="168"/>
      <c r="D45" s="168"/>
      <c r="E45" s="168"/>
      <c r="F45" s="168"/>
      <c r="G45" s="168"/>
    </row>
    <row r="46" spans="1:7" ht="12.75">
      <c r="A46" s="168"/>
      <c r="B46" s="168"/>
      <c r="C46" s="168"/>
      <c r="D46" s="168"/>
      <c r="E46" s="168"/>
      <c r="F46" s="168"/>
      <c r="G46" s="168"/>
    </row>
    <row r="47" spans="1:7" ht="12.75">
      <c r="A47" s="168"/>
      <c r="B47" s="168"/>
      <c r="C47" s="168"/>
      <c r="D47" s="168"/>
      <c r="E47" s="168"/>
      <c r="F47" s="168"/>
      <c r="G47" s="168"/>
    </row>
    <row r="48" spans="1:7" ht="12.75">
      <c r="A48" s="168"/>
      <c r="B48" s="168"/>
      <c r="C48" s="168"/>
      <c r="D48" s="168"/>
      <c r="E48" s="168"/>
      <c r="F48" s="168"/>
      <c r="G48" s="168"/>
    </row>
    <row r="49" spans="1:7" ht="12.75">
      <c r="A49" s="168"/>
      <c r="B49" s="168"/>
      <c r="C49" s="168"/>
      <c r="D49" s="168"/>
      <c r="E49" s="168"/>
      <c r="F49" s="168"/>
      <c r="G49" s="168"/>
    </row>
    <row r="50" spans="1:7" ht="12.75">
      <c r="A50" s="168"/>
      <c r="B50" s="168"/>
      <c r="C50" s="168"/>
      <c r="D50" s="168"/>
      <c r="E50" s="168"/>
      <c r="F50" s="168"/>
      <c r="G50" s="168"/>
    </row>
    <row r="51" spans="1:7" ht="12.75">
      <c r="A51" s="168"/>
      <c r="B51" s="168"/>
      <c r="C51" s="168"/>
      <c r="D51" s="168"/>
      <c r="E51" s="168"/>
      <c r="F51" s="168"/>
      <c r="G51" s="168"/>
    </row>
    <row r="52" spans="1:7" ht="12.75">
      <c r="A52" s="168"/>
      <c r="B52" s="168"/>
      <c r="C52" s="168"/>
      <c r="D52" s="168"/>
      <c r="E52" s="168"/>
      <c r="F52" s="168"/>
      <c r="G52" s="168"/>
    </row>
    <row r="53" spans="1:7" ht="12.75">
      <c r="A53" s="168"/>
      <c r="B53" s="168"/>
      <c r="C53" s="168"/>
      <c r="D53" s="168"/>
      <c r="E53" s="168"/>
      <c r="F53" s="168"/>
      <c r="G53" s="168"/>
    </row>
    <row r="54" spans="1:7" ht="12.75">
      <c r="A54" s="168"/>
      <c r="B54" s="168"/>
      <c r="C54" s="168"/>
      <c r="D54" s="168"/>
      <c r="E54" s="168"/>
      <c r="F54" s="168"/>
      <c r="G54" s="168"/>
    </row>
    <row r="55" spans="1:7" ht="12.75">
      <c r="A55" s="168"/>
      <c r="B55" s="168"/>
      <c r="C55" s="168"/>
      <c r="D55" s="168"/>
      <c r="E55" s="168"/>
      <c r="F55" s="168"/>
      <c r="G55" s="168"/>
    </row>
    <row r="56" spans="1:7" ht="12.75">
      <c r="A56" s="168"/>
      <c r="B56" s="168"/>
      <c r="C56" s="168"/>
      <c r="D56" s="168"/>
      <c r="E56" s="168"/>
      <c r="F56" s="168"/>
      <c r="G56" s="168"/>
    </row>
    <row r="57" spans="1:7" ht="12.75">
      <c r="A57" s="168"/>
      <c r="B57" s="168"/>
      <c r="C57" s="168"/>
      <c r="D57" s="168"/>
      <c r="E57" s="168"/>
      <c r="F57" s="168"/>
      <c r="G57" s="168"/>
    </row>
    <row r="58" spans="1:7" ht="12.75">
      <c r="A58" s="168"/>
      <c r="B58" s="168"/>
      <c r="C58" s="168"/>
      <c r="D58" s="168"/>
      <c r="E58" s="168"/>
      <c r="F58" s="168"/>
      <c r="G58" s="168"/>
    </row>
    <row r="59" spans="1:7" ht="12.75">
      <c r="A59" s="168"/>
      <c r="B59" s="168"/>
      <c r="C59" s="168"/>
      <c r="D59" s="168"/>
      <c r="E59" s="168"/>
      <c r="F59" s="168"/>
      <c r="G59" s="168"/>
    </row>
    <row r="60" spans="1:7" ht="12.75">
      <c r="A60" s="168"/>
      <c r="B60" s="168"/>
      <c r="C60" s="168"/>
      <c r="D60" s="168"/>
      <c r="E60" s="168"/>
      <c r="F60" s="168"/>
      <c r="G60" s="168"/>
    </row>
    <row r="61" spans="1:7" ht="12.75">
      <c r="A61" s="168"/>
      <c r="B61" s="168"/>
      <c r="C61" s="168"/>
      <c r="D61" s="168"/>
      <c r="E61" s="168"/>
      <c r="F61" s="168"/>
      <c r="G61" s="168"/>
    </row>
    <row r="62" spans="1:7" ht="12.75">
      <c r="A62" s="168"/>
      <c r="B62" s="168"/>
      <c r="C62" s="168"/>
      <c r="D62" s="168"/>
      <c r="E62" s="168"/>
      <c r="F62" s="168"/>
      <c r="G62" s="168"/>
    </row>
    <row r="63" spans="1:7" ht="12.75">
      <c r="A63" s="168"/>
      <c r="B63" s="168"/>
      <c r="C63" s="168"/>
      <c r="D63" s="168"/>
      <c r="E63" s="168"/>
      <c r="F63" s="168"/>
      <c r="G63" s="168"/>
    </row>
    <row r="64" spans="1:7" ht="12.75">
      <c r="A64" s="168"/>
      <c r="B64" s="168"/>
      <c r="C64" s="168"/>
      <c r="D64" s="168"/>
      <c r="E64" s="168"/>
      <c r="F64" s="168"/>
      <c r="G64" s="168"/>
    </row>
  </sheetData>
  <sheetProtection selectLockedCells="1" selectUnlockedCells="1"/>
  <mergeCells count="14">
    <mergeCell ref="A23:F23"/>
    <mergeCell ref="A14:G14"/>
    <mergeCell ref="B15:B17"/>
    <mergeCell ref="C16:C17"/>
    <mergeCell ref="B19:B20"/>
    <mergeCell ref="F20:F21"/>
    <mergeCell ref="A6:G6"/>
    <mergeCell ref="A11:G11"/>
    <mergeCell ref="A13:F13"/>
    <mergeCell ref="A22:F22"/>
    <mergeCell ref="E1:G1"/>
    <mergeCell ref="E2:G2"/>
    <mergeCell ref="E3:G3"/>
    <mergeCell ref="E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E1">
      <selection activeCell="J19" sqref="J19"/>
    </sheetView>
  </sheetViews>
  <sheetFormatPr defaultColWidth="9.00390625" defaultRowHeight="12.75"/>
  <cols>
    <col min="1" max="1" width="4.75390625" style="0" customWidth="1"/>
    <col min="2" max="2" width="5.00390625" style="0" customWidth="1"/>
    <col min="4" max="4" width="6.25390625" style="0" customWidth="1"/>
    <col min="5" max="5" width="48.75390625" style="0" customWidth="1"/>
    <col min="6" max="6" width="62.25390625" style="0" customWidth="1"/>
    <col min="7" max="7" width="13.00390625" style="0" customWidth="1"/>
  </cols>
  <sheetData>
    <row r="1" spans="1:7" ht="15">
      <c r="A1" s="141"/>
      <c r="B1" s="141"/>
      <c r="C1" s="141"/>
      <c r="D1" s="141"/>
      <c r="E1" s="141"/>
      <c r="F1" s="256" t="s">
        <v>181</v>
      </c>
      <c r="G1" s="256"/>
    </row>
    <row r="2" spans="1:7" ht="15">
      <c r="A2" s="141"/>
      <c r="B2" s="141"/>
      <c r="C2" s="141"/>
      <c r="D2" s="141"/>
      <c r="E2" s="141"/>
      <c r="F2" s="256" t="s">
        <v>227</v>
      </c>
      <c r="G2" s="256"/>
    </row>
    <row r="3" spans="1:7" ht="15">
      <c r="A3" s="141"/>
      <c r="B3" s="141"/>
      <c r="C3" s="141"/>
      <c r="D3" s="141"/>
      <c r="E3" s="141"/>
      <c r="F3" s="256" t="s">
        <v>1</v>
      </c>
      <c r="G3" s="256"/>
    </row>
    <row r="4" spans="1:7" ht="15">
      <c r="A4" s="141"/>
      <c r="B4" s="141"/>
      <c r="C4" s="141"/>
      <c r="D4" s="141"/>
      <c r="E4" s="141"/>
      <c r="F4" s="256" t="s">
        <v>203</v>
      </c>
      <c r="G4" s="256"/>
    </row>
    <row r="5" spans="1:7" ht="15">
      <c r="A5" s="141"/>
      <c r="B5" s="141"/>
      <c r="C5" s="141"/>
      <c r="D5" s="141"/>
      <c r="E5" s="14"/>
      <c r="F5" s="141"/>
      <c r="G5" s="141"/>
    </row>
    <row r="6" spans="1:7" ht="15">
      <c r="A6" s="257" t="s">
        <v>231</v>
      </c>
      <c r="B6" s="257"/>
      <c r="C6" s="257"/>
      <c r="D6" s="257"/>
      <c r="E6" s="257"/>
      <c r="F6" s="257"/>
      <c r="G6" s="257"/>
    </row>
    <row r="7" spans="1:7" ht="15">
      <c r="A7" s="141"/>
      <c r="B7" s="141"/>
      <c r="C7" s="141"/>
      <c r="D7" s="141"/>
      <c r="E7" s="141"/>
      <c r="F7" s="141"/>
      <c r="G7" s="141"/>
    </row>
    <row r="8" spans="1:7" ht="15">
      <c r="A8" s="141"/>
      <c r="B8" s="141"/>
      <c r="C8" s="141"/>
      <c r="D8" s="141"/>
      <c r="E8" s="141"/>
      <c r="F8" s="141"/>
      <c r="G8" s="141" t="s">
        <v>2</v>
      </c>
    </row>
    <row r="9" spans="1:7" ht="15">
      <c r="A9" s="169" t="s">
        <v>3</v>
      </c>
      <c r="B9" s="169" t="s">
        <v>4</v>
      </c>
      <c r="C9" s="169" t="s">
        <v>137</v>
      </c>
      <c r="D9" s="170" t="s">
        <v>138</v>
      </c>
      <c r="E9" s="169" t="s">
        <v>164</v>
      </c>
      <c r="F9" s="170" t="s">
        <v>182</v>
      </c>
      <c r="G9" s="169" t="s">
        <v>165</v>
      </c>
    </row>
    <row r="10" spans="1:7" ht="15">
      <c r="A10" s="146">
        <v>1</v>
      </c>
      <c r="B10" s="146">
        <v>2</v>
      </c>
      <c r="C10" s="146">
        <v>3</v>
      </c>
      <c r="D10" s="146">
        <v>4</v>
      </c>
      <c r="E10" s="146">
        <v>5</v>
      </c>
      <c r="F10" s="146">
        <v>6</v>
      </c>
      <c r="G10" s="146">
        <v>7</v>
      </c>
    </row>
    <row r="11" spans="1:7" ht="15" customHeight="1">
      <c r="A11" s="258" t="s">
        <v>166</v>
      </c>
      <c r="B11" s="258"/>
      <c r="C11" s="258"/>
      <c r="D11" s="258"/>
      <c r="E11" s="258"/>
      <c r="F11" s="258"/>
      <c r="G11" s="258"/>
    </row>
    <row r="12" spans="1:7" ht="30" customHeight="1">
      <c r="A12" s="171" t="s">
        <v>24</v>
      </c>
      <c r="B12" s="260">
        <v>921</v>
      </c>
      <c r="C12" s="146">
        <v>92109</v>
      </c>
      <c r="D12" s="260">
        <v>2480</v>
      </c>
      <c r="E12" s="262" t="s">
        <v>168</v>
      </c>
      <c r="F12" s="261" t="s">
        <v>183</v>
      </c>
      <c r="G12" s="172">
        <v>529000</v>
      </c>
    </row>
    <row r="13" spans="1:7" ht="15">
      <c r="A13" s="173" t="s">
        <v>31</v>
      </c>
      <c r="B13" s="260"/>
      <c r="C13" s="174">
        <v>92116</v>
      </c>
      <c r="D13" s="260"/>
      <c r="E13" s="262"/>
      <c r="F13" s="261"/>
      <c r="G13" s="172">
        <v>81000</v>
      </c>
    </row>
    <row r="14" spans="1:7" ht="15">
      <c r="A14" s="171"/>
      <c r="B14" s="146"/>
      <c r="C14" s="146"/>
      <c r="D14" s="146"/>
      <c r="E14" s="146"/>
      <c r="F14" s="171" t="s">
        <v>51</v>
      </c>
      <c r="G14" s="172">
        <f>SUM(G12:G13)</f>
        <v>610000</v>
      </c>
    </row>
    <row r="15" spans="1:7" ht="15">
      <c r="A15" s="258" t="s">
        <v>169</v>
      </c>
      <c r="B15" s="258"/>
      <c r="C15" s="258"/>
      <c r="D15" s="258"/>
      <c r="E15" s="258"/>
      <c r="F15" s="258"/>
      <c r="G15" s="258"/>
    </row>
    <row r="16" spans="1:7" ht="12.75" customHeight="1">
      <c r="A16" s="260" t="s">
        <v>31</v>
      </c>
      <c r="B16" s="261">
        <v>750</v>
      </c>
      <c r="C16" s="261">
        <v>75095</v>
      </c>
      <c r="D16" s="264">
        <v>2900</v>
      </c>
      <c r="E16" s="171" t="s">
        <v>184</v>
      </c>
      <c r="F16" s="261" t="s">
        <v>185</v>
      </c>
      <c r="G16" s="172">
        <v>2352</v>
      </c>
    </row>
    <row r="17" spans="1:7" ht="15">
      <c r="A17" s="260"/>
      <c r="B17" s="261"/>
      <c r="C17" s="261"/>
      <c r="D17" s="264"/>
      <c r="E17" s="171" t="s">
        <v>186</v>
      </c>
      <c r="F17" s="261"/>
      <c r="G17" s="172">
        <v>8709</v>
      </c>
    </row>
    <row r="18" spans="1:7" ht="15">
      <c r="A18" s="260"/>
      <c r="B18" s="261"/>
      <c r="C18" s="261"/>
      <c r="D18" s="264"/>
      <c r="E18" s="171" t="s">
        <v>187</v>
      </c>
      <c r="F18" s="261"/>
      <c r="G18" s="172">
        <v>3168</v>
      </c>
    </row>
    <row r="19" spans="1:7" ht="15">
      <c r="A19" s="260"/>
      <c r="B19" s="261"/>
      <c r="C19" s="261"/>
      <c r="D19" s="264"/>
      <c r="E19" s="171" t="s">
        <v>188</v>
      </c>
      <c r="F19" s="261"/>
      <c r="G19" s="172">
        <v>2700</v>
      </c>
    </row>
    <row r="20" spans="1:7" ht="13.5" customHeight="1">
      <c r="A20" s="260"/>
      <c r="B20" s="261"/>
      <c r="C20" s="261"/>
      <c r="D20" s="264"/>
      <c r="E20" s="145" t="s">
        <v>189</v>
      </c>
      <c r="F20" s="261"/>
      <c r="G20" s="172">
        <v>3200</v>
      </c>
    </row>
    <row r="21" spans="1:7" ht="15">
      <c r="A21" s="171"/>
      <c r="B21" s="146"/>
      <c r="C21" s="146"/>
      <c r="D21" s="146"/>
      <c r="E21" s="146"/>
      <c r="F21" s="171" t="s">
        <v>51</v>
      </c>
      <c r="G21" s="172">
        <f>SUM(G16:G20)</f>
        <v>20129</v>
      </c>
    </row>
    <row r="22" spans="1:7" ht="15">
      <c r="A22" s="263" t="s">
        <v>42</v>
      </c>
      <c r="B22" s="263"/>
      <c r="C22" s="263"/>
      <c r="D22" s="263"/>
      <c r="E22" s="263"/>
      <c r="F22" s="263"/>
      <c r="G22" s="175">
        <f>SUM(G14,G21)</f>
        <v>630129</v>
      </c>
    </row>
  </sheetData>
  <sheetProtection selectLockedCells="1" selectUnlockedCells="1"/>
  <mergeCells count="17">
    <mergeCell ref="A22:F22"/>
    <mergeCell ref="A15:G15"/>
    <mergeCell ref="A16:A20"/>
    <mergeCell ref="B16:B20"/>
    <mergeCell ref="C16:C20"/>
    <mergeCell ref="D16:D20"/>
    <mergeCell ref="F16:F20"/>
    <mergeCell ref="A6:G6"/>
    <mergeCell ref="A11:G11"/>
    <mergeCell ref="B12:B13"/>
    <mergeCell ref="D12:D13"/>
    <mergeCell ref="E12:E13"/>
    <mergeCell ref="F12:F13"/>
    <mergeCell ref="F1:G1"/>
    <mergeCell ref="F2:G2"/>
    <mergeCell ref="F3:G3"/>
    <mergeCell ref="F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Skarnik</cp:lastModifiedBy>
  <cp:lastPrinted>2022-11-10T08:51:11Z</cp:lastPrinted>
  <dcterms:created xsi:type="dcterms:W3CDTF">2022-11-02T12:28:21Z</dcterms:created>
  <dcterms:modified xsi:type="dcterms:W3CDTF">2022-11-15T10:43:00Z</dcterms:modified>
  <cp:category/>
  <cp:version/>
  <cp:contentType/>
  <cp:contentStatus/>
</cp:coreProperties>
</file>